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4\GK\20242461 Flota GK\13. Wszczęcie\"/>
    </mc:Choice>
  </mc:AlternateContent>
  <xr:revisionPtr revIDLastSave="0" documentId="13_ncr:1_{E42044F9-F9DA-40CA-934A-DE7A9FC1218E}" xr6:coauthVersionLast="47" xr6:coauthVersionMax="47" xr10:uidLastSave="{00000000-0000-0000-0000-000000000000}"/>
  <bookViews>
    <workbookView xWindow="1335" yWindow="360" windowWidth="18885" windowHeight="14130" xr2:uid="{00000000-000D-0000-FFFF-FFFF00000000}"/>
  </bookViews>
  <sheets>
    <sheet name="Załącznik nr 1a do WZ" sheetId="4" r:id="rId1"/>
    <sheet name="Załącznik nr 1b do WZ" sheetId="5" r:id="rId2"/>
    <sheet name="Załącznik nr 1c do WZ" sheetId="6" r:id="rId3"/>
    <sheet name="Załącznik nr 1d do WZ" sheetId="7" r:id="rId4"/>
    <sheet name="Załącznik nr 1e do WZ" sheetId="8" r:id="rId5"/>
    <sheet name="Załącznik nr 1f do WZ" sheetId="9" r:id="rId6"/>
  </sheets>
  <definedNames>
    <definedName name="_xlnm.Print_Area" localSheetId="0">'Załącznik nr 1a do WZ'!$A$1:$C$71</definedName>
    <definedName name="_xlnm.Print_Area" localSheetId="1">'Załącznik nr 1b do WZ'!$A$1:$C$43</definedName>
    <definedName name="_xlnm.Print_Area" localSheetId="2">'Załącznik nr 1c do WZ'!$A$1:$C$63</definedName>
    <definedName name="_xlnm.Print_Area" localSheetId="3">'Załącznik nr 1d do WZ'!$A$1:$C$69</definedName>
    <definedName name="_xlnm.Print_Area" localSheetId="4">'Załącznik nr 1e do WZ'!$A$1:$C$35</definedName>
    <definedName name="_xlnm.Print_Area" localSheetId="5">'Załącznik nr 1f do WZ'!$A$1:$C$43</definedName>
    <definedName name="OLE_LINK1" localSheetId="0">'Załącznik nr 1a do WZ'!#REF!</definedName>
    <definedName name="OLE_LINK1" localSheetId="1">'Załącznik nr 1b do WZ'!#REF!</definedName>
    <definedName name="OLE_LINK1" localSheetId="2">'Załącznik nr 1c do WZ'!#REF!</definedName>
    <definedName name="OLE_LINK1" localSheetId="3">'Załącznik nr 1d do WZ'!#REF!</definedName>
    <definedName name="OLE_LINK1" localSheetId="4">'Załącznik nr 1e do WZ'!#REF!</definedName>
    <definedName name="OLE_LINK1" localSheetId="5">'Załącznik nr 1f do WZ'!#REF!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6" l="1"/>
  <c r="C53" i="6"/>
  <c r="C52" i="6"/>
  <c r="C48" i="6"/>
  <c r="C35" i="9"/>
  <c r="C36" i="9" s="1"/>
  <c r="C30" i="9"/>
  <c r="C20" i="9"/>
  <c r="C22" i="9" s="1"/>
  <c r="C16" i="9" s="1"/>
  <c r="C25" i="8"/>
  <c r="C24" i="8"/>
  <c r="C20" i="8"/>
  <c r="C28" i="8" s="1"/>
  <c r="C61" i="7"/>
  <c r="C62" i="7" s="1"/>
  <c r="C56" i="7"/>
  <c r="C44" i="7"/>
  <c r="C43" i="7"/>
  <c r="C39" i="7"/>
  <c r="C47" i="7" s="1"/>
  <c r="C28" i="7"/>
  <c r="C27" i="7"/>
  <c r="C23" i="7"/>
  <c r="C31" i="7" s="1"/>
  <c r="C38" i="6"/>
  <c r="C40" i="6" s="1"/>
  <c r="C34" i="6" s="1"/>
  <c r="C29" i="6"/>
  <c r="C30" i="6" s="1"/>
  <c r="C19" i="6" s="1"/>
  <c r="C24" i="6"/>
  <c r="C35" i="5"/>
  <c r="C36" i="5" s="1"/>
  <c r="C30" i="5"/>
  <c r="C20" i="5"/>
  <c r="C22" i="5" s="1"/>
  <c r="C16" i="5" s="1"/>
  <c r="C63" i="4"/>
  <c r="C65" i="4" s="1"/>
  <c r="C52" i="4"/>
  <c r="C51" i="4"/>
  <c r="C47" i="4"/>
  <c r="C55" i="4" s="1"/>
  <c r="C38" i="4"/>
  <c r="C40" i="4" s="1"/>
  <c r="C34" i="4" s="1"/>
  <c r="C27" i="4"/>
  <c r="C26" i="4"/>
  <c r="C22" i="4"/>
  <c r="C30" i="4" s="1"/>
  <c r="C45" i="7" l="1"/>
  <c r="C46" i="7" s="1"/>
  <c r="C48" i="7" s="1"/>
  <c r="C35" i="7" s="1"/>
  <c r="C53" i="4"/>
  <c r="C54" i="4" s="1"/>
  <c r="C56" i="4" s="1"/>
  <c r="C43" i="4" s="1"/>
  <c r="C54" i="6"/>
  <c r="C55" i="6" s="1"/>
  <c r="C57" i="6" s="1"/>
  <c r="C43" i="6" s="1"/>
  <c r="C44" i="6" s="1"/>
  <c r="C29" i="7"/>
  <c r="C30" i="7" s="1"/>
  <c r="C26" i="8"/>
  <c r="C27" i="8" s="1"/>
  <c r="C29" i="8" s="1"/>
  <c r="C16" i="8" s="1"/>
  <c r="C32" i="8" s="1"/>
  <c r="C32" i="7"/>
  <c r="C18" i="7" s="1"/>
  <c r="C19" i="7" s="1"/>
  <c r="C28" i="4"/>
  <c r="C29" i="4" s="1"/>
  <c r="C31" i="4" s="1"/>
  <c r="C17" i="4" s="1"/>
  <c r="C18" i="4" s="1"/>
  <c r="C37" i="9"/>
  <c r="C26" i="9" s="1"/>
  <c r="C40" i="9" s="1"/>
  <c r="C25" i="9"/>
  <c r="C51" i="7"/>
  <c r="C63" i="7"/>
  <c r="C52" i="7" s="1"/>
  <c r="C25" i="5"/>
  <c r="C37" i="5"/>
  <c r="C26" i="5" s="1"/>
  <c r="C40" i="5" s="1"/>
  <c r="C31" i="6"/>
  <c r="C20" i="6" s="1"/>
  <c r="C59" i="4"/>
  <c r="C60" i="6" l="1"/>
  <c r="C66" i="7"/>
  <c r="C68" i="4"/>
</calcChain>
</file>

<file path=xl/sharedStrings.xml><?xml version="1.0" encoding="utf-8"?>
<sst xmlns="http://schemas.openxmlformats.org/spreadsheetml/2006/main" count="454" uniqueCount="100">
  <si>
    <t>(pieczęć wykonawcy)</t>
  </si>
  <si>
    <r>
      <rPr>
        <b/>
        <sz val="9"/>
        <color rgb="FFFF0000"/>
        <rFont val="Calibri"/>
        <family val="2"/>
        <charset val="238"/>
        <scheme val="minor"/>
      </rPr>
      <t>UWAGA: Prosimy o wypełnienie wyłącznie komórek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FF0000"/>
        <rFont val="Calibri"/>
        <family val="2"/>
        <charset val="238"/>
        <scheme val="minor"/>
      </rPr>
      <t>oznaczonych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0070C0"/>
        <rFont val="Calibri"/>
        <family val="2"/>
        <charset val="238"/>
        <scheme val="minor"/>
      </rPr>
      <t>kolorem niebieskim</t>
    </r>
  </si>
  <si>
    <t>Podane ceny jednostkowe netto, muszą być wyższe niż 0,00 PLN.</t>
  </si>
  <si>
    <t>LP.</t>
  </si>
  <si>
    <t>Opis</t>
  </si>
  <si>
    <t>Kwota</t>
  </si>
  <si>
    <t>2.</t>
  </si>
  <si>
    <t>Wartość Początkowa Netto Przedmiotu Leasingu</t>
  </si>
  <si>
    <t>3.</t>
  </si>
  <si>
    <t>Waluta Leasingu</t>
  </si>
  <si>
    <t>PLN</t>
  </si>
  <si>
    <t>4.</t>
  </si>
  <si>
    <t>Opłata Wstępna</t>
  </si>
  <si>
    <t>0 PLN</t>
  </si>
  <si>
    <t>5.</t>
  </si>
  <si>
    <t>Ilość rat</t>
  </si>
  <si>
    <t>6.</t>
  </si>
  <si>
    <t>Miesięczna rata za pakiet serwisowy</t>
  </si>
  <si>
    <t>7.</t>
  </si>
  <si>
    <t>Miesięczna rata leasingowa</t>
  </si>
  <si>
    <t>8.</t>
  </si>
  <si>
    <t>9.</t>
  </si>
  <si>
    <t>10.</t>
  </si>
  <si>
    <t>1.</t>
  </si>
  <si>
    <t>A)</t>
  </si>
  <si>
    <t>w tym:</t>
  </si>
  <si>
    <t>B)</t>
  </si>
  <si>
    <t>C)</t>
  </si>
  <si>
    <t>Wartość Początkowa Netto Przedmiotu Najmu</t>
  </si>
  <si>
    <t>Waluta Najmu</t>
  </si>
  <si>
    <t>Miesięczna wartość Najmu wraz z pakietem serwisowym</t>
  </si>
  <si>
    <t>D)</t>
  </si>
  <si>
    <t>Cena pojedynczej sztuki samochodu wraz z pakietem serwisowym</t>
  </si>
  <si>
    <r>
      <t xml:space="preserve">CENA NETTO dla wszystkich zamawianych samochodów </t>
    </r>
    <r>
      <rPr>
        <b/>
        <i/>
        <sz val="10"/>
        <color theme="1"/>
        <rFont val="Calibri"/>
        <family val="2"/>
        <charset val="238"/>
        <scheme val="minor"/>
      </rPr>
      <t xml:space="preserve">(cena z pozycji 3 poniżej): </t>
    </r>
  </si>
  <si>
    <r>
      <t>Wartość Końcowa Przedmiotu Leasingu (wykup 30% wartości początkowej netto Przedmiotu Leasingu, wskazanej z poz. 1 powyżej)</t>
    </r>
    <r>
      <rPr>
        <i/>
        <sz val="9"/>
        <color theme="1"/>
        <rFont val="Calibri"/>
        <family val="2"/>
        <charset val="238"/>
      </rPr>
      <t xml:space="preserve"> [wartość z pozycji 1 powyżej przemnożona przez 30%]</t>
    </r>
  </si>
  <si>
    <r>
      <t xml:space="preserve">Łączna wartość: 36 rat leasingowych+ 36 rat pakiet serwisowy+ wartość wykupu (wartość końcowa) </t>
    </r>
    <r>
      <rPr>
        <i/>
        <sz val="9"/>
        <color theme="1"/>
        <rFont val="Calibri"/>
        <family val="2"/>
        <charset val="238"/>
      </rPr>
      <t>[suma wartości z pozycji 8 i 9 powyżej]</t>
    </r>
  </si>
  <si>
    <r>
      <t xml:space="preserve">Łączna Miesięczna Rata (leasing +serwis) </t>
    </r>
    <r>
      <rPr>
        <i/>
        <sz val="9"/>
        <color theme="1"/>
        <rFont val="Calibri"/>
        <family val="2"/>
        <charset val="238"/>
      </rPr>
      <t>[suma kwot z pozycji 5 i 6 powyżej]</t>
    </r>
  </si>
  <si>
    <r>
      <t xml:space="preserve">Łączna wartość: 36 rat leasingowych+ 36 rat pakiet serwisowy </t>
    </r>
    <r>
      <rPr>
        <i/>
        <sz val="9"/>
        <color theme="1"/>
        <rFont val="Calibri"/>
        <family val="2"/>
        <charset val="238"/>
      </rPr>
      <t>[wartość z pozycji 7 powyżej przemnożona przez ilość miesięcy z pozycji 4 powyżej]</t>
    </r>
  </si>
  <si>
    <t>Ilość zamawianych samochodów (szt.)</t>
  </si>
  <si>
    <r>
      <t xml:space="preserve">Łączna wartość Najmu (36 m-cy) dla 1 (jednego) samochodu </t>
    </r>
    <r>
      <rPr>
        <i/>
        <sz val="9"/>
        <color theme="1"/>
        <rFont val="Calibri"/>
        <family val="2"/>
        <charset val="238"/>
      </rPr>
      <t>[wartość z pozycji 6 powyżej przemnożona prze ilość rat z pozycji 4]</t>
    </r>
  </si>
  <si>
    <r>
      <t xml:space="preserve">Łączna wartość Najmu (36 m-cy) dla wszystkich zamawianych samochodów </t>
    </r>
    <r>
      <rPr>
        <i/>
        <sz val="9"/>
        <color theme="1"/>
        <rFont val="Calibri"/>
        <family val="2"/>
        <charset val="238"/>
      </rPr>
      <t>[wartość z pozycji 7 powyżej przemnożona przez ilość zamawianych samochodów z pozycji 5 powyżej]</t>
    </r>
  </si>
  <si>
    <r>
      <t xml:space="preserve">Łączna wartość zakupu dla wszystkich zamawianych samochodów </t>
    </r>
    <r>
      <rPr>
        <i/>
        <sz val="9"/>
        <color theme="1"/>
        <rFont val="Calibri"/>
        <family val="2"/>
        <charset val="238"/>
      </rPr>
      <t>[wartość z pozycji 1 powyżej przemnożona przez ilość zamawianych samochodów z pozycji 2 powyżej]</t>
    </r>
  </si>
  <si>
    <t>oznaczenie sprawy: 1100/AW00/FA/KZ/2024/0000094336</t>
  </si>
  <si>
    <t>Dostawa fabrycznie nowych osobowych samochodów służbowych dla Spółek Grupy Kapitałowej ENEA</t>
  </si>
  <si>
    <t>I.</t>
  </si>
  <si>
    <t>część 1 - dostawa fabrycznie nowych samochodów służbowych klasy C:</t>
  </si>
  <si>
    <t>dla Spółki Enea S.A. w formie leasingu operacyjnego w ilości 11 sztuk,</t>
  </si>
  <si>
    <r>
      <t xml:space="preserve">CENA NETTO </t>
    </r>
    <r>
      <rPr>
        <i/>
        <sz val="10"/>
        <color theme="1"/>
        <rFont val="Calibri"/>
        <family val="2"/>
        <charset val="238"/>
        <scheme val="minor"/>
      </rPr>
      <t>(cena z pozycji 10 z tabeli poniżej) dla 1 samochodu</t>
    </r>
    <r>
      <rPr>
        <sz val="10"/>
        <color theme="1"/>
        <rFont val="Calibri"/>
        <family val="2"/>
        <charset val="238"/>
        <scheme val="minor"/>
      </rPr>
      <t xml:space="preserve">: </t>
    </r>
  </si>
  <si>
    <t>dla Spółki Enea Serwis sp. z o.o. w formie zakupu ze środków własnych w ilości 3 sztuk,</t>
  </si>
  <si>
    <t>dla Spółki Enea Logistyka sp. z o.o. w formie leasingu operacyjnego w ilości 1 sztuki,</t>
  </si>
  <si>
    <r>
      <t xml:space="preserve">CENA NETTO </t>
    </r>
    <r>
      <rPr>
        <i/>
        <sz val="10"/>
        <color theme="1"/>
        <rFont val="Calibri"/>
        <family val="2"/>
        <charset val="238"/>
        <scheme val="minor"/>
      </rPr>
      <t>(cena z pozycji 10 z tabeli poniżej)</t>
    </r>
  </si>
  <si>
    <r>
      <t xml:space="preserve">CENA NETTO </t>
    </r>
    <r>
      <rPr>
        <b/>
        <i/>
        <u/>
        <sz val="10"/>
        <color theme="1"/>
        <rFont val="Calibri"/>
        <family val="2"/>
        <charset val="238"/>
        <scheme val="minor"/>
      </rPr>
      <t>(cena z pozycji 10 z tabeli poniżej)</t>
    </r>
  </si>
  <si>
    <t>dla Spółki Enea Oświetlenie sp. z o.o. w formie zakupu ze środków własnych w ilości 1 sztuki,</t>
  </si>
  <si>
    <r>
      <rPr>
        <b/>
        <u/>
        <sz val="11"/>
        <color theme="1"/>
        <rFont val="Calibri"/>
        <family val="2"/>
        <charset val="238"/>
      </rPr>
      <t xml:space="preserve">Łączna cena netto oferty dla części 1 </t>
    </r>
    <r>
      <rPr>
        <b/>
        <i/>
        <sz val="9"/>
        <color theme="1"/>
        <rFont val="Calibri"/>
        <family val="2"/>
        <charset val="238"/>
      </rPr>
      <t>[suma CEN NETTO dla wszystkich zamawianych samochodów z pozycji A)- D) powyżej]</t>
    </r>
  </si>
  <si>
    <t>II.</t>
  </si>
  <si>
    <t>część 2 - dostawa fabrycznie nowych samochodów służbowych klasy C hybryda:</t>
  </si>
  <si>
    <t>1)</t>
  </si>
  <si>
    <t>2)</t>
  </si>
  <si>
    <t>3)</t>
  </si>
  <si>
    <t>dla Spółki Enea Oświetlenie sp. z o.o. w formie zakupu ze środków własnych w ilości 2 sztuk,</t>
  </si>
  <si>
    <r>
      <t xml:space="preserve">CENA NETTO </t>
    </r>
    <r>
      <rPr>
        <i/>
        <sz val="10"/>
        <color theme="1"/>
        <rFont val="Calibri"/>
        <family val="2"/>
        <charset val="238"/>
        <scheme val="minor"/>
      </rPr>
      <t>(cena z pozycji 8 z tabeli poniżej) dla 1 samochodu</t>
    </r>
    <r>
      <rPr>
        <sz val="10"/>
        <color theme="1"/>
        <rFont val="Calibri"/>
        <family val="2"/>
        <charset val="238"/>
        <scheme val="minor"/>
      </rPr>
      <t xml:space="preserve">: </t>
    </r>
  </si>
  <si>
    <t>dla Spółki Enea Nowa Energia sp. z o.o. w formie najmu długoterminowego w ilości 3 sztuk,</t>
  </si>
  <si>
    <r>
      <t>CENA NETTO wszystkich zamawianych</t>
    </r>
    <r>
      <rPr>
        <b/>
        <i/>
        <u/>
        <sz val="10"/>
        <color theme="1"/>
        <rFont val="Calibri"/>
        <family val="2"/>
        <charset val="238"/>
        <scheme val="minor"/>
      </rPr>
      <t xml:space="preserve"> samochodów</t>
    </r>
    <r>
      <rPr>
        <b/>
        <u/>
        <sz val="10"/>
        <color theme="1"/>
        <rFont val="Calibri"/>
        <family val="2"/>
        <charset val="238"/>
        <scheme val="minor"/>
      </rPr>
      <t>:</t>
    </r>
  </si>
  <si>
    <r>
      <t xml:space="preserve">CENA NETTO </t>
    </r>
    <r>
      <rPr>
        <b/>
        <i/>
        <u/>
        <sz val="10"/>
        <color theme="1"/>
        <rFont val="Calibri"/>
        <family val="2"/>
        <charset val="238"/>
        <scheme val="minor"/>
      </rPr>
      <t>dla wszystkich zamawianych samochodów</t>
    </r>
    <r>
      <rPr>
        <b/>
        <u/>
        <sz val="10"/>
        <color theme="1"/>
        <rFont val="Calibri"/>
        <family val="2"/>
        <charset val="238"/>
        <scheme val="minor"/>
      </rPr>
      <t>:</t>
    </r>
  </si>
  <si>
    <r>
      <rPr>
        <b/>
        <u/>
        <sz val="11"/>
        <color theme="1"/>
        <rFont val="Calibri"/>
        <family val="2"/>
        <charset val="238"/>
      </rPr>
      <t xml:space="preserve">Łączna cena netto oferty dla części 2 </t>
    </r>
    <r>
      <rPr>
        <b/>
        <i/>
        <sz val="9"/>
        <color theme="1"/>
        <rFont val="Calibri"/>
        <family val="2"/>
        <charset val="238"/>
      </rPr>
      <t>[suma CEN NETTO dla wszystkich zamawianych samochodów z pozycji A)- B) powyżej]</t>
    </r>
  </si>
  <si>
    <t>III.</t>
  </si>
  <si>
    <t>część 3 - dostawa fabrycznie nowych samochodów służbowych klasy D:</t>
  </si>
  <si>
    <t>4)</t>
  </si>
  <si>
    <t>Miesięczna wartość Leasingu</t>
  </si>
  <si>
    <t>dla Spółki Enea S.A. w formie najmu długoterminowego w ilości 8 sztuk,</t>
  </si>
  <si>
    <t>dla Spółki Miejska Energetyka Cieplna Piła sp. z o.o. w formie zakupu ze środków własnych w ilości 1 sztuki,</t>
  </si>
  <si>
    <t>dla Spółki Enea Power&amp;Gas Trading sp. z o.o. w formie leasingu operacyjnego w ilości 2 sztuk,</t>
  </si>
  <si>
    <r>
      <rPr>
        <b/>
        <u/>
        <sz val="11"/>
        <color theme="1"/>
        <rFont val="Calibri"/>
        <family val="2"/>
        <charset val="238"/>
      </rPr>
      <t xml:space="preserve">Łączna cena netto oferty dla części 3 </t>
    </r>
    <r>
      <rPr>
        <b/>
        <i/>
        <sz val="9"/>
        <color theme="1"/>
        <rFont val="Calibri"/>
        <family val="2"/>
        <charset val="238"/>
      </rPr>
      <t>[suma CEN NETTO dla wszystkich zamawianych samochodów z pozycji A)- C) powyżej]</t>
    </r>
  </si>
  <si>
    <t>IV.</t>
  </si>
  <si>
    <t>część 4 - dostawa fabrycznie nowych samochodów służbowych klasy D hybdryda:</t>
  </si>
  <si>
    <t>dla Spółki Enea Centrum sp. z o.o. w formie leasingu operacyjnego w ilości 4 sztuk,</t>
  </si>
  <si>
    <t>dla Spółki Logistyka sp. z o.o. w formie leasingu operacyjnego w ilości 1 sztuki,</t>
  </si>
  <si>
    <t>dla Spółki Enea Nowa Energia sp. z o.o. w formie najmu długoterminowego w ilości 1 sztuki</t>
  </si>
  <si>
    <r>
      <rPr>
        <b/>
        <u/>
        <sz val="11"/>
        <color theme="1"/>
        <rFont val="Calibri"/>
        <family val="2"/>
        <charset val="238"/>
      </rPr>
      <t xml:space="preserve">Łączna cena netto oferty dla części 4 </t>
    </r>
    <r>
      <rPr>
        <b/>
        <i/>
        <sz val="9"/>
        <color theme="1"/>
        <rFont val="Calibri"/>
        <family val="2"/>
        <charset val="238"/>
      </rPr>
      <t>[suma CEN NETTO dla wszystkich zamawianych samochodów z pozycji A)- C) powyżej]</t>
    </r>
  </si>
  <si>
    <t>ZAŁĄCZNIK NR 1a do WZ- FORMULARZ CENOWY</t>
  </si>
  <si>
    <t>Wartość Początkowa Netto Przedmiotu Leasingu (bez pakietu serwisowego)</t>
  </si>
  <si>
    <t>Miesięczna rata za pakiet serwisowy (dla leasingu)</t>
  </si>
  <si>
    <t>Cena pojedynczej sztuki samochodu wraz z pakietem serwisowym (zakup ze środków własnych)</t>
  </si>
  <si>
    <t>5)</t>
  </si>
  <si>
    <t>6)</t>
  </si>
  <si>
    <t>ZAŁĄCZNIK NR 1d do WZ- FORMULARZ CENOWY</t>
  </si>
  <si>
    <t>ZAŁĄCZNIK NR 1c do WZ- FORMULARZ CENOWY</t>
  </si>
  <si>
    <t>ZAŁĄCZNIK NR 1b do WZ- FORMULARZ CENOWY</t>
  </si>
  <si>
    <t>ZAŁĄCZNIK NR 1e do WZ- FORMULARZ CENOWY</t>
  </si>
  <si>
    <t>część 5 - dostawa fabrycznie nowych samochodów służbowych klasy Kombivan elektryczny:</t>
  </si>
  <si>
    <t>dla Spółki Enea Centrum sp. z o.o. w formie leasingu operacyjnego w ilości 1 sztuki,</t>
  </si>
  <si>
    <r>
      <rPr>
        <b/>
        <u/>
        <sz val="11"/>
        <color theme="1"/>
        <rFont val="Calibri"/>
        <family val="2"/>
        <charset val="238"/>
      </rPr>
      <t xml:space="preserve">Łączna cena netto oferty dla części 5 </t>
    </r>
    <r>
      <rPr>
        <b/>
        <i/>
        <sz val="9"/>
        <color theme="1"/>
        <rFont val="Calibri"/>
        <family val="2"/>
        <charset val="238"/>
      </rPr>
      <t>[suma CEN NETTO dla wszystkich zamawianych samochodów z pozycji A) powyżej]</t>
    </r>
  </si>
  <si>
    <t>ZAŁĄCZNIK NR 1f do WZ- FORMULARZ CENOWY</t>
  </si>
  <si>
    <r>
      <rPr>
        <b/>
        <u/>
        <sz val="11"/>
        <color theme="1"/>
        <rFont val="Calibri"/>
        <family val="2"/>
        <charset val="238"/>
      </rPr>
      <t xml:space="preserve">Łączna cena netto oferty dla części 6 </t>
    </r>
    <r>
      <rPr>
        <b/>
        <i/>
        <sz val="9"/>
        <color theme="1"/>
        <rFont val="Calibri"/>
        <family val="2"/>
        <charset val="238"/>
      </rPr>
      <t>[suma CEN NETTO dla wszystkich zamawianych samochodów z pozycji A)- B) powyżej]</t>
    </r>
  </si>
  <si>
    <t>część 6 - dostawa fabrycznie nowych samochodów służbowych klasy SUV 4x4</t>
  </si>
  <si>
    <t>dla Spółki Enea Serwis sp. z o.o. w formie zakupu ze środków własnych w ilości 4 sztuk,</t>
  </si>
  <si>
    <t>ddla Spółki Enea Nowa Energia sp. z o.o. w formie najmu długoterminowego w ilości 2 sztuk,</t>
  </si>
  <si>
    <t>VI.</t>
  </si>
  <si>
    <t>V.</t>
  </si>
  <si>
    <t>Podpis przedstawiciela(i)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</si>
</sst>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General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u/>
      <sz val="9"/>
      <color rgb="FFFF0000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b/>
      <i/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9"/>
      <color theme="1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164" fontId="3" fillId="0" borderId="0"/>
    <xf numFmtId="44" fontId="6" fillId="0" borderId="0" applyFont="0" applyFill="0" applyBorder="0" applyAlignment="0" applyProtection="0"/>
  </cellStyleXfs>
  <cellXfs count="59">
    <xf numFmtId="0" fontId="0" fillId="0" borderId="0" xfId="0"/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4" fillId="0" borderId="0" xfId="0" applyFont="1" applyFill="1" applyAlignment="1" applyProtection="1">
      <alignment horizontal="center" vertical="center" wrapText="1"/>
    </xf>
    <xf numFmtId="0" fontId="8" fillId="0" borderId="0" xfId="0" applyFont="1" applyProtection="1"/>
    <xf numFmtId="0" fontId="9" fillId="0" borderId="0" xfId="0" applyFont="1" applyProtection="1"/>
    <xf numFmtId="0" fontId="8" fillId="0" borderId="0" xfId="0" applyFont="1" applyFill="1" applyAlignment="1" applyProtection="1">
      <alignment vertical="center" wrapText="1"/>
    </xf>
    <xf numFmtId="0" fontId="12" fillId="0" borderId="0" xfId="0" applyFont="1" applyProtection="1"/>
    <xf numFmtId="0" fontId="14" fillId="0" borderId="0" xfId="0" applyFont="1" applyFill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 wrapText="1"/>
    </xf>
    <xf numFmtId="44" fontId="14" fillId="0" borderId="0" xfId="4" applyFont="1" applyFill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8" fillId="3" borderId="0" xfId="0" applyFont="1" applyFill="1" applyAlignment="1" applyProtection="1">
      <alignment horizontal="center" vertical="center"/>
    </xf>
    <xf numFmtId="0" fontId="8" fillId="3" borderId="0" xfId="0" applyFont="1" applyFill="1" applyProtection="1"/>
    <xf numFmtId="0" fontId="25" fillId="3" borderId="0" xfId="0" applyFont="1" applyFill="1" applyAlignment="1" applyProtection="1">
      <alignment horizontal="left" vertical="center" wrapText="1"/>
    </xf>
    <xf numFmtId="44" fontId="25" fillId="3" borderId="0" xfId="0" applyNumberFormat="1" applyFont="1" applyFill="1" applyAlignment="1" applyProtection="1">
      <alignment horizontal="left" vertical="center" wrapText="1"/>
    </xf>
    <xf numFmtId="0" fontId="20" fillId="3" borderId="0" xfId="0" applyFont="1" applyFill="1" applyAlignment="1" applyProtection="1">
      <alignment horizontal="left" vertical="center" wrapText="1"/>
    </xf>
    <xf numFmtId="44" fontId="14" fillId="3" borderId="0" xfId="4" applyFont="1" applyFill="1" applyAlignment="1" applyProtection="1">
      <alignment horizontal="left" vertical="center" wrapText="1"/>
    </xf>
    <xf numFmtId="44" fontId="20" fillId="3" borderId="0" xfId="4" applyFont="1" applyFill="1" applyAlignment="1" applyProtection="1">
      <alignment horizontal="left" vertical="center" wrapText="1"/>
    </xf>
    <xf numFmtId="44" fontId="20" fillId="3" borderId="0" xfId="0" applyNumberFormat="1" applyFont="1" applyFill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Fill="1" applyProtection="1"/>
    <xf numFmtId="0" fontId="9" fillId="0" borderId="0" xfId="0" applyFont="1" applyFill="1" applyBorder="1" applyProtection="1"/>
    <xf numFmtId="44" fontId="8" fillId="0" borderId="0" xfId="4" applyFont="1" applyFill="1" applyBorder="1" applyAlignment="1" applyProtection="1">
      <alignment horizontal="left" vertical="center" wrapText="1"/>
    </xf>
    <xf numFmtId="0" fontId="9" fillId="0" borderId="0" xfId="0" applyFont="1" applyFill="1" applyProtection="1"/>
    <xf numFmtId="0" fontId="8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left" vertical="center" wrapText="1"/>
    </xf>
    <xf numFmtId="0" fontId="8" fillId="3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 inden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1" xfId="0" applyFont="1" applyBorder="1" applyAlignment="1" applyProtection="1">
      <alignment horizontal="center" vertical="center" wrapText="1"/>
    </xf>
    <xf numFmtId="44" fontId="15" fillId="0" borderId="1" xfId="4" applyFont="1" applyFill="1" applyBorder="1" applyAlignment="1" applyProtection="1">
      <alignment horizontal="left" vertical="center" wrapText="1" indent="2"/>
    </xf>
    <xf numFmtId="0" fontId="15" fillId="0" borderId="1" xfId="0" applyFont="1" applyBorder="1" applyAlignment="1" applyProtection="1">
      <alignment horizontal="left" vertical="center" wrapText="1" indent="2"/>
    </xf>
    <xf numFmtId="44" fontId="15" fillId="0" borderId="1" xfId="4" applyFont="1" applyBorder="1" applyAlignment="1" applyProtection="1">
      <alignment horizontal="left" vertical="center" wrapText="1" indent="2"/>
    </xf>
    <xf numFmtId="44" fontId="15" fillId="0" borderId="1" xfId="0" applyNumberFormat="1" applyFont="1" applyBorder="1" applyAlignment="1" applyProtection="1">
      <alignment horizontal="left" vertical="center" wrapText="1" indent="2"/>
    </xf>
    <xf numFmtId="44" fontId="15" fillId="0" borderId="0" xfId="0" applyNumberFormat="1" applyFont="1" applyBorder="1" applyAlignment="1" applyProtection="1">
      <alignment horizontal="left" vertical="center" wrapText="1" indent="2"/>
    </xf>
    <xf numFmtId="0" fontId="27" fillId="3" borderId="0" xfId="0" applyFont="1" applyFill="1" applyBorder="1" applyAlignment="1" applyProtection="1">
      <alignment horizontal="left" vertical="center" wrapText="1" indent="1"/>
    </xf>
    <xf numFmtId="0" fontId="27" fillId="3" borderId="0" xfId="0" applyFont="1" applyFill="1" applyBorder="1" applyAlignment="1" applyProtection="1">
      <alignment horizontal="left" vertical="center" wrapText="1"/>
    </xf>
    <xf numFmtId="1" fontId="15" fillId="0" borderId="1" xfId="4" applyNumberFormat="1" applyFont="1" applyFill="1" applyBorder="1" applyAlignment="1" applyProtection="1">
      <alignment horizontal="left" vertical="center" wrapText="1" indent="2"/>
    </xf>
    <xf numFmtId="44" fontId="15" fillId="0" borderId="0" xfId="4" applyFont="1" applyBorder="1" applyAlignment="1" applyProtection="1">
      <alignment horizontal="left" vertical="center" wrapText="1" indent="2"/>
    </xf>
    <xf numFmtId="0" fontId="18" fillId="4" borderId="1" xfId="0" applyFont="1" applyFill="1" applyBorder="1" applyAlignment="1" applyProtection="1">
      <alignment horizontal="center" vertical="center" wrapText="1"/>
    </xf>
    <xf numFmtId="44" fontId="17" fillId="4" borderId="1" xfId="0" applyNumberFormat="1" applyFont="1" applyFill="1" applyBorder="1" applyAlignment="1" applyProtection="1">
      <alignment horizontal="left" vertical="center" wrapText="1" indent="2"/>
    </xf>
    <xf numFmtId="0" fontId="18" fillId="0" borderId="0" xfId="0" applyFont="1" applyFill="1" applyBorder="1" applyAlignment="1" applyProtection="1">
      <alignment horizontal="center" vertical="center" wrapText="1"/>
    </xf>
    <xf numFmtId="44" fontId="17" fillId="0" borderId="0" xfId="0" applyNumberFormat="1" applyFont="1" applyFill="1" applyBorder="1" applyAlignment="1" applyProtection="1">
      <alignment horizontal="left" vertical="center" wrapText="1" indent="2"/>
    </xf>
    <xf numFmtId="0" fontId="28" fillId="0" borderId="1" xfId="0" applyFont="1" applyBorder="1" applyAlignment="1" applyProtection="1">
      <alignment horizontal="center" vertical="center"/>
    </xf>
    <xf numFmtId="44" fontId="8" fillId="2" borderId="1" xfId="4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 indent="1"/>
    </xf>
    <xf numFmtId="44" fontId="15" fillId="0" borderId="0" xfId="0" applyNumberFormat="1" applyFont="1" applyFill="1" applyBorder="1" applyAlignment="1" applyProtection="1">
      <alignment horizontal="left" vertical="center" wrapText="1" indent="2"/>
    </xf>
    <xf numFmtId="44" fontId="15" fillId="0" borderId="0" xfId="4" applyFont="1" applyFill="1" applyBorder="1" applyAlignment="1" applyProtection="1">
      <alignment horizontal="left" vertical="center" wrapText="1" indent="2"/>
    </xf>
    <xf numFmtId="0" fontId="15" fillId="0" borderId="0" xfId="0" applyFont="1" applyBorder="1" applyAlignment="1" applyProtection="1">
      <alignment horizontal="left" vertical="center" wrapText="1"/>
    </xf>
    <xf numFmtId="0" fontId="25" fillId="2" borderId="1" xfId="0" applyFont="1" applyFill="1" applyBorder="1" applyAlignment="1" applyProtection="1">
      <alignment horizontal="center" vertical="center" wrapText="1"/>
      <protection locked="0"/>
    </xf>
  </cellXfs>
  <cellStyles count="5">
    <cellStyle name="Excel Built-in Normal" xfId="3" xr:uid="{00000000-0005-0000-0000-000000000000}"/>
    <cellStyle name="Normalny" xfId="0" builtinId="0"/>
    <cellStyle name="Normalny 2" xfId="1" xr:uid="{00000000-0005-0000-0000-000002000000}"/>
    <cellStyle name="Walutowy" xfId="4" builtinId="4"/>
    <cellStyle name="Walutowy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56C5-94FF-4572-9E50-2ACB51926394}">
  <sheetPr>
    <pageSetUpPr fitToPage="1"/>
  </sheetPr>
  <dimension ref="A1:C71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4.28515625" style="2" bestFit="1" customWidth="1"/>
    <col min="2" max="2" width="46.28515625" style="3" customWidth="1"/>
    <col min="3" max="3" width="37.5703125" style="3" customWidth="1"/>
    <col min="4" max="16384" width="8.7109375" style="3"/>
  </cols>
  <sheetData>
    <row r="1" spans="1:3" s="6" customFormat="1" ht="12" x14ac:dyDescent="0.2">
      <c r="A1" s="5"/>
      <c r="B1" s="28" t="s">
        <v>42</v>
      </c>
      <c r="C1" s="28"/>
    </row>
    <row r="2" spans="1:3" s="6" customFormat="1" ht="12" x14ac:dyDescent="0.2">
      <c r="A2" s="5"/>
      <c r="B2" s="28" t="s">
        <v>79</v>
      </c>
      <c r="C2" s="28"/>
    </row>
    <row r="3" spans="1:3" s="6" customFormat="1" ht="57" customHeight="1" x14ac:dyDescent="0.2">
      <c r="A3" s="5"/>
      <c r="B3" s="1"/>
      <c r="C3" s="27"/>
    </row>
    <row r="4" spans="1:3" s="6" customFormat="1" ht="12" x14ac:dyDescent="0.2">
      <c r="A4" s="5"/>
      <c r="B4" s="4" t="s">
        <v>0</v>
      </c>
      <c r="C4" s="27"/>
    </row>
    <row r="5" spans="1:3" ht="35.1" customHeight="1" x14ac:dyDescent="0.25">
      <c r="B5" s="30" t="s">
        <v>43</v>
      </c>
      <c r="C5" s="30"/>
    </row>
    <row r="6" spans="1:3" s="6" customFormat="1" ht="15" customHeight="1" x14ac:dyDescent="0.2">
      <c r="A6" s="5"/>
      <c r="B6" s="7"/>
      <c r="C6" s="7"/>
    </row>
    <row r="7" spans="1:3" s="6" customFormat="1" ht="15" customHeight="1" x14ac:dyDescent="0.2">
      <c r="A7" s="5"/>
      <c r="B7" s="28" t="s">
        <v>1</v>
      </c>
      <c r="C7" s="28"/>
    </row>
    <row r="8" spans="1:3" s="6" customFormat="1" ht="15" customHeight="1" x14ac:dyDescent="0.2">
      <c r="A8" s="5"/>
      <c r="B8" s="29" t="s">
        <v>2</v>
      </c>
      <c r="C8" s="29"/>
    </row>
    <row r="9" spans="1:3" s="6" customFormat="1" ht="15" customHeight="1" x14ac:dyDescent="0.2">
      <c r="A9" s="5"/>
      <c r="B9" s="27"/>
      <c r="C9" s="27"/>
    </row>
    <row r="10" spans="1:3" s="6" customFormat="1" x14ac:dyDescent="0.2">
      <c r="A10" s="22" t="s">
        <v>44</v>
      </c>
      <c r="B10" s="33" t="s">
        <v>45</v>
      </c>
      <c r="C10" s="33"/>
    </row>
    <row r="11" spans="1:3" s="6" customFormat="1" ht="24" x14ac:dyDescent="0.2">
      <c r="A11" s="10" t="s">
        <v>56</v>
      </c>
      <c r="B11" s="13" t="s">
        <v>80</v>
      </c>
      <c r="C11" s="52"/>
    </row>
    <row r="12" spans="1:3" s="6" customFormat="1" ht="12" x14ac:dyDescent="0.2">
      <c r="A12" s="10" t="s">
        <v>57</v>
      </c>
      <c r="B12" s="34" t="s">
        <v>81</v>
      </c>
      <c r="C12" s="52"/>
    </row>
    <row r="13" spans="1:3" s="6" customFormat="1" ht="12" x14ac:dyDescent="0.2">
      <c r="A13" s="10" t="s">
        <v>58</v>
      </c>
      <c r="B13" s="34" t="s">
        <v>19</v>
      </c>
      <c r="C13" s="52"/>
    </row>
    <row r="14" spans="1:3" s="6" customFormat="1" ht="24" x14ac:dyDescent="0.2">
      <c r="A14" s="10" t="s">
        <v>67</v>
      </c>
      <c r="B14" s="13" t="s">
        <v>82</v>
      </c>
      <c r="C14" s="52"/>
    </row>
    <row r="15" spans="1:3" s="6" customFormat="1" ht="12" x14ac:dyDescent="0.2">
      <c r="A15" s="10"/>
      <c r="B15" s="35"/>
      <c r="C15" s="27"/>
    </row>
    <row r="16" spans="1:3" s="6" customFormat="1" ht="12" x14ac:dyDescent="0.2">
      <c r="A16" s="14" t="s">
        <v>24</v>
      </c>
      <c r="B16" s="31" t="s">
        <v>46</v>
      </c>
      <c r="C16" s="31"/>
    </row>
    <row r="17" spans="1:3" s="6" customFormat="1" ht="25.5" x14ac:dyDescent="0.2">
      <c r="A17" s="15"/>
      <c r="B17" s="16" t="s">
        <v>47</v>
      </c>
      <c r="C17" s="17">
        <f>C31</f>
        <v>0</v>
      </c>
    </row>
    <row r="18" spans="1:3" s="6" customFormat="1" ht="24.75" customHeight="1" x14ac:dyDescent="0.2">
      <c r="A18" s="15"/>
      <c r="B18" s="18" t="s">
        <v>62</v>
      </c>
      <c r="C18" s="19">
        <f>ROUND(C17*11,2)</f>
        <v>0</v>
      </c>
    </row>
    <row r="19" spans="1:3" s="6" customFormat="1" ht="15" customHeight="1" x14ac:dyDescent="0.2">
      <c r="A19" s="5"/>
      <c r="B19" s="27"/>
      <c r="C19" s="27"/>
    </row>
    <row r="20" spans="1:3" s="6" customFormat="1" ht="15" customHeight="1" x14ac:dyDescent="0.2">
      <c r="A20" s="5"/>
      <c r="B20" s="9" t="s">
        <v>25</v>
      </c>
      <c r="C20" s="27"/>
    </row>
    <row r="21" spans="1:3" s="6" customFormat="1" ht="15" customHeight="1" x14ac:dyDescent="0.2">
      <c r="A21" s="36" t="s">
        <v>3</v>
      </c>
      <c r="B21" s="37" t="s">
        <v>4</v>
      </c>
      <c r="C21" s="37" t="s">
        <v>5</v>
      </c>
    </row>
    <row r="22" spans="1:3" s="6" customFormat="1" ht="15" customHeight="1" x14ac:dyDescent="0.2">
      <c r="A22" s="36" t="s">
        <v>23</v>
      </c>
      <c r="B22" s="36" t="s">
        <v>7</v>
      </c>
      <c r="C22" s="38">
        <f>C11</f>
        <v>0</v>
      </c>
    </row>
    <row r="23" spans="1:3" s="6" customFormat="1" ht="15" customHeight="1" x14ac:dyDescent="0.2">
      <c r="A23" s="36" t="s">
        <v>6</v>
      </c>
      <c r="B23" s="36" t="s">
        <v>9</v>
      </c>
      <c r="C23" s="39" t="s">
        <v>10</v>
      </c>
    </row>
    <row r="24" spans="1:3" s="6" customFormat="1" ht="15" customHeight="1" x14ac:dyDescent="0.2">
      <c r="A24" s="36" t="s">
        <v>8</v>
      </c>
      <c r="B24" s="36" t="s">
        <v>12</v>
      </c>
      <c r="C24" s="39" t="s">
        <v>13</v>
      </c>
    </row>
    <row r="25" spans="1:3" s="6" customFormat="1" ht="15" customHeight="1" x14ac:dyDescent="0.2">
      <c r="A25" s="36" t="s">
        <v>11</v>
      </c>
      <c r="B25" s="36" t="s">
        <v>15</v>
      </c>
      <c r="C25" s="39">
        <v>36</v>
      </c>
    </row>
    <row r="26" spans="1:3" s="6" customFormat="1" ht="15" customHeight="1" x14ac:dyDescent="0.2">
      <c r="A26" s="36" t="s">
        <v>14</v>
      </c>
      <c r="B26" s="36" t="s">
        <v>17</v>
      </c>
      <c r="C26" s="38">
        <f>C12</f>
        <v>0</v>
      </c>
    </row>
    <row r="27" spans="1:3" s="6" customFormat="1" ht="15" customHeight="1" x14ac:dyDescent="0.2">
      <c r="A27" s="36" t="s">
        <v>16</v>
      </c>
      <c r="B27" s="36" t="s">
        <v>19</v>
      </c>
      <c r="C27" s="38">
        <f>C13</f>
        <v>0</v>
      </c>
    </row>
    <row r="28" spans="1:3" s="6" customFormat="1" ht="27" customHeight="1" x14ac:dyDescent="0.2">
      <c r="A28" s="36" t="s">
        <v>18</v>
      </c>
      <c r="B28" s="36" t="s">
        <v>36</v>
      </c>
      <c r="C28" s="40">
        <f>ROUND(SUM(C26:C27),2)</f>
        <v>0</v>
      </c>
    </row>
    <row r="29" spans="1:3" s="6" customFormat="1" ht="42" customHeight="1" x14ac:dyDescent="0.2">
      <c r="A29" s="36" t="s">
        <v>20</v>
      </c>
      <c r="B29" s="36" t="s">
        <v>37</v>
      </c>
      <c r="C29" s="40">
        <f>ROUND(C28*C25,2)</f>
        <v>0</v>
      </c>
    </row>
    <row r="30" spans="1:3" s="6" customFormat="1" ht="47.25" customHeight="1" x14ac:dyDescent="0.2">
      <c r="A30" s="36" t="s">
        <v>21</v>
      </c>
      <c r="B30" s="36" t="s">
        <v>34</v>
      </c>
      <c r="C30" s="40">
        <f>ROUND(C22*30%,2)</f>
        <v>0</v>
      </c>
    </row>
    <row r="31" spans="1:3" s="6" customFormat="1" ht="38.25" customHeight="1" x14ac:dyDescent="0.2">
      <c r="A31" s="36" t="s">
        <v>22</v>
      </c>
      <c r="B31" s="36" t="s">
        <v>35</v>
      </c>
      <c r="C31" s="41">
        <f>ROUND(SUM(C29:C30),2)</f>
        <v>0</v>
      </c>
    </row>
    <row r="32" spans="1:3" s="6" customFormat="1" ht="12" x14ac:dyDescent="0.2">
      <c r="A32" s="35"/>
      <c r="B32" s="35"/>
      <c r="C32" s="42"/>
    </row>
    <row r="33" spans="1:3" s="6" customFormat="1" ht="12" x14ac:dyDescent="0.2">
      <c r="A33" s="43" t="s">
        <v>26</v>
      </c>
      <c r="B33" s="44" t="s">
        <v>48</v>
      </c>
      <c r="C33" s="44"/>
    </row>
    <row r="34" spans="1:3" s="6" customFormat="1" ht="25.5" x14ac:dyDescent="0.2">
      <c r="A34" s="15"/>
      <c r="B34" s="18" t="s">
        <v>33</v>
      </c>
      <c r="C34" s="20">
        <f>C40</f>
        <v>0</v>
      </c>
    </row>
    <row r="35" spans="1:3" s="6" customFormat="1" ht="12" x14ac:dyDescent="0.2">
      <c r="A35" s="5"/>
      <c r="B35" s="27"/>
      <c r="C35" s="27"/>
    </row>
    <row r="36" spans="1:3" s="6" customFormat="1" ht="12" x14ac:dyDescent="0.2">
      <c r="A36" s="5"/>
      <c r="B36" s="9" t="s">
        <v>25</v>
      </c>
      <c r="C36" s="27"/>
    </row>
    <row r="37" spans="1:3" s="6" customFormat="1" ht="12" x14ac:dyDescent="0.2">
      <c r="A37" s="36" t="s">
        <v>3</v>
      </c>
      <c r="B37" s="37" t="s">
        <v>4</v>
      </c>
      <c r="C37" s="37" t="s">
        <v>5</v>
      </c>
    </row>
    <row r="38" spans="1:3" s="6" customFormat="1" ht="38.25" customHeight="1" x14ac:dyDescent="0.2">
      <c r="A38" s="36" t="s">
        <v>23</v>
      </c>
      <c r="B38" s="36" t="s">
        <v>32</v>
      </c>
      <c r="C38" s="38">
        <f>ROUND(C14,2)</f>
        <v>0</v>
      </c>
    </row>
    <row r="39" spans="1:3" s="6" customFormat="1" ht="12" x14ac:dyDescent="0.2">
      <c r="A39" s="36" t="s">
        <v>6</v>
      </c>
      <c r="B39" s="36" t="s">
        <v>38</v>
      </c>
      <c r="C39" s="45">
        <v>3</v>
      </c>
    </row>
    <row r="40" spans="1:3" s="6" customFormat="1" ht="36" x14ac:dyDescent="0.2">
      <c r="A40" s="36" t="s">
        <v>8</v>
      </c>
      <c r="B40" s="36" t="s">
        <v>41</v>
      </c>
      <c r="C40" s="40">
        <f>ROUND(C38*C39,2)</f>
        <v>0</v>
      </c>
    </row>
    <row r="41" spans="1:3" s="6" customFormat="1" ht="12" x14ac:dyDescent="0.2">
      <c r="A41" s="35"/>
      <c r="B41" s="35"/>
      <c r="C41" s="42"/>
    </row>
    <row r="42" spans="1:3" s="6" customFormat="1" ht="12" x14ac:dyDescent="0.2">
      <c r="A42" s="43" t="s">
        <v>27</v>
      </c>
      <c r="B42" s="32" t="s">
        <v>49</v>
      </c>
      <c r="C42" s="32"/>
    </row>
    <row r="43" spans="1:3" s="6" customFormat="1" ht="12.75" x14ac:dyDescent="0.2">
      <c r="A43" s="15"/>
      <c r="B43" s="18" t="s">
        <v>51</v>
      </c>
      <c r="C43" s="21">
        <f>C56</f>
        <v>0</v>
      </c>
    </row>
    <row r="44" spans="1:3" s="6" customFormat="1" ht="12" x14ac:dyDescent="0.2">
      <c r="A44" s="5"/>
      <c r="B44" s="27"/>
      <c r="C44" s="27"/>
    </row>
    <row r="45" spans="1:3" s="6" customFormat="1" ht="12" x14ac:dyDescent="0.2">
      <c r="A45" s="5"/>
      <c r="B45" s="9" t="s">
        <v>25</v>
      </c>
      <c r="C45" s="27"/>
    </row>
    <row r="46" spans="1:3" s="6" customFormat="1" ht="12" x14ac:dyDescent="0.2">
      <c r="A46" s="36" t="s">
        <v>3</v>
      </c>
      <c r="B46" s="37" t="s">
        <v>4</v>
      </c>
      <c r="C46" s="37" t="s">
        <v>5</v>
      </c>
    </row>
    <row r="47" spans="1:3" s="6" customFormat="1" ht="12" x14ac:dyDescent="0.2">
      <c r="A47" s="36" t="s">
        <v>23</v>
      </c>
      <c r="B47" s="36" t="s">
        <v>7</v>
      </c>
      <c r="C47" s="38">
        <f>C11</f>
        <v>0</v>
      </c>
    </row>
    <row r="48" spans="1:3" s="6" customFormat="1" ht="12" x14ac:dyDescent="0.2">
      <c r="A48" s="36" t="s">
        <v>6</v>
      </c>
      <c r="B48" s="36" t="s">
        <v>9</v>
      </c>
      <c r="C48" s="39" t="s">
        <v>10</v>
      </c>
    </row>
    <row r="49" spans="1:3" s="6" customFormat="1" ht="12" x14ac:dyDescent="0.2">
      <c r="A49" s="36" t="s">
        <v>8</v>
      </c>
      <c r="B49" s="36" t="s">
        <v>12</v>
      </c>
      <c r="C49" s="39" t="s">
        <v>13</v>
      </c>
    </row>
    <row r="50" spans="1:3" s="6" customFormat="1" ht="12" x14ac:dyDescent="0.2">
      <c r="A50" s="36" t="s">
        <v>11</v>
      </c>
      <c r="B50" s="36" t="s">
        <v>15</v>
      </c>
      <c r="C50" s="39">
        <v>36</v>
      </c>
    </row>
    <row r="51" spans="1:3" s="6" customFormat="1" ht="12" x14ac:dyDescent="0.2">
      <c r="A51" s="36" t="s">
        <v>14</v>
      </c>
      <c r="B51" s="36" t="s">
        <v>17</v>
      </c>
      <c r="C51" s="38">
        <f>C12</f>
        <v>0</v>
      </c>
    </row>
    <row r="52" spans="1:3" s="6" customFormat="1" ht="12" x14ac:dyDescent="0.2">
      <c r="A52" s="36" t="s">
        <v>16</v>
      </c>
      <c r="B52" s="36" t="s">
        <v>19</v>
      </c>
      <c r="C52" s="38">
        <f>C13</f>
        <v>0</v>
      </c>
    </row>
    <row r="53" spans="1:3" s="6" customFormat="1" ht="24" x14ac:dyDescent="0.2">
      <c r="A53" s="36" t="s">
        <v>18</v>
      </c>
      <c r="B53" s="36" t="s">
        <v>36</v>
      </c>
      <c r="C53" s="40">
        <f>ROUND(SUM(C51:C52),2)</f>
        <v>0</v>
      </c>
    </row>
    <row r="54" spans="1:3" s="6" customFormat="1" ht="36" x14ac:dyDescent="0.2">
      <c r="A54" s="36" t="s">
        <v>20</v>
      </c>
      <c r="B54" s="36" t="s">
        <v>37</v>
      </c>
      <c r="C54" s="40">
        <f>ROUND(C53*C50,2)</f>
        <v>0</v>
      </c>
    </row>
    <row r="55" spans="1:3" s="6" customFormat="1" ht="48" x14ac:dyDescent="0.2">
      <c r="A55" s="36" t="s">
        <v>21</v>
      </c>
      <c r="B55" s="36" t="s">
        <v>34</v>
      </c>
      <c r="C55" s="40">
        <f>ROUND(C47*30%,2)</f>
        <v>0</v>
      </c>
    </row>
    <row r="56" spans="1:3" s="6" customFormat="1" ht="36" x14ac:dyDescent="0.2">
      <c r="A56" s="36" t="s">
        <v>22</v>
      </c>
      <c r="B56" s="36" t="s">
        <v>35</v>
      </c>
      <c r="C56" s="41">
        <f>ROUND(SUM(C54:C55),2)</f>
        <v>0</v>
      </c>
    </row>
    <row r="57" spans="1:3" s="6" customFormat="1" ht="12" x14ac:dyDescent="0.2">
      <c r="A57" s="35"/>
      <c r="B57" s="35"/>
      <c r="C57" s="42"/>
    </row>
    <row r="58" spans="1:3" s="6" customFormat="1" ht="12" x14ac:dyDescent="0.2">
      <c r="A58" s="43" t="s">
        <v>31</v>
      </c>
      <c r="B58" s="32" t="s">
        <v>52</v>
      </c>
      <c r="C58" s="32"/>
    </row>
    <row r="59" spans="1:3" s="6" customFormat="1" ht="25.5" x14ac:dyDescent="0.2">
      <c r="A59" s="15"/>
      <c r="B59" s="18" t="s">
        <v>33</v>
      </c>
      <c r="C59" s="20">
        <f>C65</f>
        <v>0</v>
      </c>
    </row>
    <row r="60" spans="1:3" s="6" customFormat="1" ht="12" x14ac:dyDescent="0.2">
      <c r="A60" s="5"/>
      <c r="B60" s="27"/>
      <c r="C60" s="27"/>
    </row>
    <row r="61" spans="1:3" s="6" customFormat="1" ht="12" x14ac:dyDescent="0.2">
      <c r="A61" s="5"/>
      <c r="B61" s="9" t="s">
        <v>25</v>
      </c>
      <c r="C61" s="27"/>
    </row>
    <row r="62" spans="1:3" s="6" customFormat="1" ht="12" x14ac:dyDescent="0.2">
      <c r="A62" s="36" t="s">
        <v>3</v>
      </c>
      <c r="B62" s="37" t="s">
        <v>4</v>
      </c>
      <c r="C62" s="37" t="s">
        <v>5</v>
      </c>
    </row>
    <row r="63" spans="1:3" s="6" customFormat="1" ht="24" x14ac:dyDescent="0.2">
      <c r="A63" s="36" t="s">
        <v>23</v>
      </c>
      <c r="B63" s="36" t="s">
        <v>32</v>
      </c>
      <c r="C63" s="38">
        <f>ROUND(C14,2)</f>
        <v>0</v>
      </c>
    </row>
    <row r="64" spans="1:3" s="6" customFormat="1" ht="12" x14ac:dyDescent="0.2">
      <c r="A64" s="36" t="s">
        <v>6</v>
      </c>
      <c r="B64" s="36" t="s">
        <v>38</v>
      </c>
      <c r="C64" s="45">
        <v>1</v>
      </c>
    </row>
    <row r="65" spans="1:3" s="6" customFormat="1" ht="36" x14ac:dyDescent="0.2">
      <c r="A65" s="36" t="s">
        <v>8</v>
      </c>
      <c r="B65" s="36" t="s">
        <v>41</v>
      </c>
      <c r="C65" s="40">
        <f>ROUND(C63*C64,2)</f>
        <v>0</v>
      </c>
    </row>
    <row r="66" spans="1:3" s="6" customFormat="1" ht="12" x14ac:dyDescent="0.2">
      <c r="A66" s="35"/>
      <c r="B66" s="35"/>
      <c r="C66" s="46"/>
    </row>
    <row r="67" spans="1:3" s="6" customFormat="1" ht="12" x14ac:dyDescent="0.2">
      <c r="A67" s="35"/>
      <c r="B67" s="35"/>
      <c r="C67" s="42"/>
    </row>
    <row r="68" spans="1:3" s="6" customFormat="1" ht="34.5" customHeight="1" x14ac:dyDescent="0.2">
      <c r="A68" s="47" t="s">
        <v>53</v>
      </c>
      <c r="B68" s="47"/>
      <c r="C68" s="48">
        <f>ROUND(SUM(C18,C34,C43,C59),2)</f>
        <v>0</v>
      </c>
    </row>
    <row r="69" spans="1:3" s="6" customFormat="1" ht="19.5" customHeight="1" x14ac:dyDescent="0.2">
      <c r="A69" s="49"/>
      <c r="B69" s="49"/>
      <c r="C69" s="50"/>
    </row>
    <row r="70" spans="1:3" s="6" customFormat="1" ht="39" customHeight="1" x14ac:dyDescent="0.2">
      <c r="A70" s="58"/>
      <c r="B70" s="58"/>
      <c r="C70" s="58"/>
    </row>
    <row r="71" spans="1:3" x14ac:dyDescent="0.25">
      <c r="A71" s="51" t="s">
        <v>99</v>
      </c>
      <c r="B71" s="51"/>
      <c r="C71" s="51"/>
    </row>
  </sheetData>
  <sheetProtection algorithmName="SHA-512" hashValue="aNrXTi8Enw9QSoJDXIihDfHmbrV0N6rWgxeLdeddflKMFhKcGybObLtlh+Y8JB/irDr3jm7IkZLF8IALLqLRtA==" saltValue="Si5PaLov3aw1GxSYmZitoA==" spinCount="100000" sheet="1" objects="1" scenarios="1"/>
  <mergeCells count="13">
    <mergeCell ref="A71:C71"/>
    <mergeCell ref="A68:B68"/>
    <mergeCell ref="A70:C70"/>
    <mergeCell ref="B1:C1"/>
    <mergeCell ref="B2:C2"/>
    <mergeCell ref="B7:C7"/>
    <mergeCell ref="B8:C8"/>
    <mergeCell ref="B5:C5"/>
    <mergeCell ref="B16:C16"/>
    <mergeCell ref="B33:C33"/>
    <mergeCell ref="B42:C42"/>
    <mergeCell ref="B58:C58"/>
    <mergeCell ref="B10:C10"/>
  </mergeCells>
  <phoneticPr fontId="16" type="noConversion"/>
  <pageMargins left="0.7" right="0.7" top="0.75" bottom="0.75" header="0.3" footer="0.3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1CA01-E15C-4EBB-9213-AF5C9381E3D0}">
  <sheetPr>
    <pageSetUpPr fitToPage="1"/>
  </sheetPr>
  <dimension ref="A1:C43"/>
  <sheetViews>
    <sheetView workbookViewId="0">
      <selection activeCell="B11" sqref="B11"/>
    </sheetView>
  </sheetViews>
  <sheetFormatPr defaultColWidth="8.7109375" defaultRowHeight="15" x14ac:dyDescent="0.25"/>
  <cols>
    <col min="1" max="1" width="4.28515625" style="2" bestFit="1" customWidth="1"/>
    <col min="2" max="2" width="46.28515625" style="3" customWidth="1"/>
    <col min="3" max="3" width="37.5703125" style="3" customWidth="1"/>
    <col min="4" max="16384" width="8.7109375" style="3"/>
  </cols>
  <sheetData>
    <row r="1" spans="1:3" s="6" customFormat="1" ht="12" x14ac:dyDescent="0.2">
      <c r="A1" s="5"/>
      <c r="B1" s="28" t="s">
        <v>42</v>
      </c>
      <c r="C1" s="28"/>
    </row>
    <row r="2" spans="1:3" s="6" customFormat="1" ht="12" x14ac:dyDescent="0.2">
      <c r="A2" s="5"/>
      <c r="B2" s="28" t="s">
        <v>87</v>
      </c>
      <c r="C2" s="28"/>
    </row>
    <row r="3" spans="1:3" s="6" customFormat="1" ht="57" customHeight="1" x14ac:dyDescent="0.2">
      <c r="A3" s="5"/>
      <c r="B3" s="1"/>
      <c r="C3" s="27"/>
    </row>
    <row r="4" spans="1:3" s="6" customFormat="1" ht="12" x14ac:dyDescent="0.2">
      <c r="A4" s="5"/>
      <c r="B4" s="4" t="s">
        <v>0</v>
      </c>
      <c r="C4" s="27"/>
    </row>
    <row r="5" spans="1:3" ht="35.1" customHeight="1" x14ac:dyDescent="0.25">
      <c r="B5" s="30" t="s">
        <v>43</v>
      </c>
      <c r="C5" s="30"/>
    </row>
    <row r="6" spans="1:3" s="6" customFormat="1" ht="15" customHeight="1" x14ac:dyDescent="0.2">
      <c r="A6" s="5"/>
      <c r="B6" s="7"/>
      <c r="C6" s="7"/>
    </row>
    <row r="7" spans="1:3" s="6" customFormat="1" ht="15" customHeight="1" x14ac:dyDescent="0.2">
      <c r="A7" s="5"/>
      <c r="B7" s="28" t="s">
        <v>1</v>
      </c>
      <c r="C7" s="28"/>
    </row>
    <row r="8" spans="1:3" s="6" customFormat="1" ht="15" customHeight="1" x14ac:dyDescent="0.2">
      <c r="A8" s="5"/>
      <c r="B8" s="29" t="s">
        <v>2</v>
      </c>
      <c r="C8" s="29"/>
    </row>
    <row r="9" spans="1:3" s="6" customFormat="1" ht="15" customHeight="1" x14ac:dyDescent="0.2">
      <c r="A9" s="5"/>
      <c r="B9" s="27"/>
      <c r="C9" s="27"/>
    </row>
    <row r="10" spans="1:3" s="6" customFormat="1" ht="19.5" customHeight="1" x14ac:dyDescent="0.2">
      <c r="A10" s="22" t="s">
        <v>54</v>
      </c>
      <c r="B10" s="33" t="s">
        <v>55</v>
      </c>
      <c r="C10" s="33"/>
    </row>
    <row r="11" spans="1:3" s="6" customFormat="1" ht="28.5" customHeight="1" x14ac:dyDescent="0.2">
      <c r="A11" s="10" t="s">
        <v>56</v>
      </c>
      <c r="B11" s="13" t="s">
        <v>82</v>
      </c>
      <c r="C11" s="52"/>
    </row>
    <row r="12" spans="1:3" s="6" customFormat="1" ht="19.5" customHeight="1" x14ac:dyDescent="0.2">
      <c r="A12" s="10" t="s">
        <v>57</v>
      </c>
      <c r="B12" s="34" t="s">
        <v>28</v>
      </c>
      <c r="C12" s="52"/>
    </row>
    <row r="13" spans="1:3" s="6" customFormat="1" ht="19.5" customHeight="1" x14ac:dyDescent="0.2">
      <c r="A13" s="10" t="s">
        <v>58</v>
      </c>
      <c r="B13" s="34" t="s">
        <v>30</v>
      </c>
      <c r="C13" s="52"/>
    </row>
    <row r="14" spans="1:3" s="6" customFormat="1" ht="19.5" customHeight="1" x14ac:dyDescent="0.2">
      <c r="A14" s="10"/>
      <c r="B14" s="35"/>
      <c r="C14" s="27"/>
    </row>
    <row r="15" spans="1:3" s="6" customFormat="1" ht="19.5" customHeight="1" x14ac:dyDescent="0.2">
      <c r="A15" s="43" t="s">
        <v>24</v>
      </c>
      <c r="B15" s="32" t="s">
        <v>59</v>
      </c>
      <c r="C15" s="32"/>
    </row>
    <row r="16" spans="1:3" s="6" customFormat="1" ht="30.75" customHeight="1" x14ac:dyDescent="0.2">
      <c r="A16" s="15"/>
      <c r="B16" s="18" t="s">
        <v>33</v>
      </c>
      <c r="C16" s="20">
        <f>C22</f>
        <v>0</v>
      </c>
    </row>
    <row r="17" spans="1:3" s="6" customFormat="1" ht="19.5" customHeight="1" x14ac:dyDescent="0.2">
      <c r="A17" s="5"/>
      <c r="B17" s="27"/>
      <c r="C17" s="27"/>
    </row>
    <row r="18" spans="1:3" s="6" customFormat="1" ht="19.5" customHeight="1" x14ac:dyDescent="0.2">
      <c r="A18" s="5"/>
      <c r="B18" s="9" t="s">
        <v>25</v>
      </c>
      <c r="C18" s="27"/>
    </row>
    <row r="19" spans="1:3" s="6" customFormat="1" ht="19.5" customHeight="1" x14ac:dyDescent="0.2">
      <c r="A19" s="36" t="s">
        <v>3</v>
      </c>
      <c r="B19" s="37" t="s">
        <v>4</v>
      </c>
      <c r="C19" s="37" t="s">
        <v>5</v>
      </c>
    </row>
    <row r="20" spans="1:3" s="6" customFormat="1" ht="19.5" customHeight="1" x14ac:dyDescent="0.2">
      <c r="A20" s="36" t="s">
        <v>23</v>
      </c>
      <c r="B20" s="36" t="s">
        <v>32</v>
      </c>
      <c r="C20" s="38">
        <f>ROUND(SUM(C11),2)</f>
        <v>0</v>
      </c>
    </row>
    <row r="21" spans="1:3" s="6" customFormat="1" ht="19.5" customHeight="1" x14ac:dyDescent="0.2">
      <c r="A21" s="36" t="s">
        <v>6</v>
      </c>
      <c r="B21" s="36" t="s">
        <v>38</v>
      </c>
      <c r="C21" s="45">
        <v>2</v>
      </c>
    </row>
    <row r="22" spans="1:3" s="6" customFormat="1" ht="35.25" customHeight="1" x14ac:dyDescent="0.2">
      <c r="A22" s="36" t="s">
        <v>8</v>
      </c>
      <c r="B22" s="36" t="s">
        <v>41</v>
      </c>
      <c r="C22" s="40">
        <f>ROUND(C20*C21,2)</f>
        <v>0</v>
      </c>
    </row>
    <row r="23" spans="1:3" s="6" customFormat="1" ht="19.5" customHeight="1" x14ac:dyDescent="0.2">
      <c r="A23" s="10"/>
      <c r="B23" s="35"/>
      <c r="C23" s="27"/>
    </row>
    <row r="24" spans="1:3" s="6" customFormat="1" ht="19.5" customHeight="1" x14ac:dyDescent="0.2">
      <c r="A24" s="14" t="s">
        <v>26</v>
      </c>
      <c r="B24" s="31" t="s">
        <v>61</v>
      </c>
      <c r="C24" s="31"/>
    </row>
    <row r="25" spans="1:3" s="6" customFormat="1" ht="25.5" customHeight="1" x14ac:dyDescent="0.2">
      <c r="A25" s="15"/>
      <c r="B25" s="16" t="s">
        <v>60</v>
      </c>
      <c r="C25" s="17">
        <f>C36</f>
        <v>0</v>
      </c>
    </row>
    <row r="26" spans="1:3" s="6" customFormat="1" ht="19.5" customHeight="1" x14ac:dyDescent="0.2">
      <c r="A26" s="15"/>
      <c r="B26" s="18" t="s">
        <v>63</v>
      </c>
      <c r="C26" s="19">
        <f>C37</f>
        <v>0</v>
      </c>
    </row>
    <row r="27" spans="1:3" s="6" customFormat="1" ht="19.5" customHeight="1" x14ac:dyDescent="0.2">
      <c r="A27" s="5"/>
      <c r="B27" s="27"/>
      <c r="C27" s="27"/>
    </row>
    <row r="28" spans="1:3" s="6" customFormat="1" ht="12" x14ac:dyDescent="0.2">
      <c r="A28" s="5"/>
      <c r="B28" s="9" t="s">
        <v>25</v>
      </c>
      <c r="C28" s="27"/>
    </row>
    <row r="29" spans="1:3" s="6" customFormat="1" ht="19.5" customHeight="1" x14ac:dyDescent="0.2">
      <c r="A29" s="36" t="s">
        <v>3</v>
      </c>
      <c r="B29" s="37" t="s">
        <v>4</v>
      </c>
      <c r="C29" s="37" t="s">
        <v>5</v>
      </c>
    </row>
    <row r="30" spans="1:3" s="6" customFormat="1" ht="19.5" customHeight="1" x14ac:dyDescent="0.2">
      <c r="A30" s="36" t="s">
        <v>23</v>
      </c>
      <c r="B30" s="36" t="s">
        <v>28</v>
      </c>
      <c r="C30" s="38">
        <f>C12</f>
        <v>0</v>
      </c>
    </row>
    <row r="31" spans="1:3" s="6" customFormat="1" ht="19.5" customHeight="1" x14ac:dyDescent="0.2">
      <c r="A31" s="36" t="s">
        <v>6</v>
      </c>
      <c r="B31" s="36" t="s">
        <v>29</v>
      </c>
      <c r="C31" s="39" t="s">
        <v>10</v>
      </c>
    </row>
    <row r="32" spans="1:3" s="6" customFormat="1" ht="19.5" customHeight="1" x14ac:dyDescent="0.2">
      <c r="A32" s="36" t="s">
        <v>8</v>
      </c>
      <c r="B32" s="36" t="s">
        <v>12</v>
      </c>
      <c r="C32" s="39" t="s">
        <v>13</v>
      </c>
    </row>
    <row r="33" spans="1:3" s="6" customFormat="1" ht="19.5" customHeight="1" x14ac:dyDescent="0.2">
      <c r="A33" s="36" t="s">
        <v>11</v>
      </c>
      <c r="B33" s="36" t="s">
        <v>15</v>
      </c>
      <c r="C33" s="39">
        <v>36</v>
      </c>
    </row>
    <row r="34" spans="1:3" s="6" customFormat="1" ht="19.5" customHeight="1" x14ac:dyDescent="0.2">
      <c r="A34" s="36" t="s">
        <v>14</v>
      </c>
      <c r="B34" s="36" t="s">
        <v>38</v>
      </c>
      <c r="C34" s="39">
        <v>3</v>
      </c>
    </row>
    <row r="35" spans="1:3" s="6" customFormat="1" ht="19.5" customHeight="1" x14ac:dyDescent="0.2">
      <c r="A35" s="36" t="s">
        <v>16</v>
      </c>
      <c r="B35" s="36" t="s">
        <v>30</v>
      </c>
      <c r="C35" s="38">
        <f>ROUND(SUM(C13),2)</f>
        <v>0</v>
      </c>
    </row>
    <row r="36" spans="1:3" s="6" customFormat="1" ht="33.75" customHeight="1" x14ac:dyDescent="0.2">
      <c r="A36" s="36" t="s">
        <v>18</v>
      </c>
      <c r="B36" s="36" t="s">
        <v>39</v>
      </c>
      <c r="C36" s="40">
        <f>ROUND(C35*C33,2)</f>
        <v>0</v>
      </c>
    </row>
    <row r="37" spans="1:3" s="6" customFormat="1" ht="44.25" customHeight="1" x14ac:dyDescent="0.2">
      <c r="A37" s="36" t="s">
        <v>20</v>
      </c>
      <c r="B37" s="36" t="s">
        <v>40</v>
      </c>
      <c r="C37" s="40">
        <f>ROUND(C36*C34,2)</f>
        <v>0</v>
      </c>
    </row>
    <row r="38" spans="1:3" s="6" customFormat="1" ht="16.5" customHeight="1" x14ac:dyDescent="0.2">
      <c r="A38" s="35"/>
      <c r="B38" s="35"/>
      <c r="C38" s="46"/>
    </row>
    <row r="39" spans="1:3" s="6" customFormat="1" ht="14.25" customHeight="1" x14ac:dyDescent="0.2">
      <c r="A39" s="35"/>
      <c r="B39" s="35"/>
      <c r="C39" s="42"/>
    </row>
    <row r="40" spans="1:3" s="24" customFormat="1" ht="39.75" customHeight="1" x14ac:dyDescent="0.2">
      <c r="A40" s="47" t="s">
        <v>64</v>
      </c>
      <c r="B40" s="47"/>
      <c r="C40" s="48">
        <f>ROUND(SUM(C16,C26),2)</f>
        <v>0</v>
      </c>
    </row>
    <row r="42" spans="1:3" ht="41.25" customHeight="1" x14ac:dyDescent="0.25">
      <c r="A42" s="58"/>
      <c r="B42" s="58"/>
      <c r="C42" s="58"/>
    </row>
    <row r="43" spans="1:3" x14ac:dyDescent="0.25">
      <c r="A43" s="51" t="s">
        <v>99</v>
      </c>
      <c r="B43" s="51"/>
      <c r="C43" s="51"/>
    </row>
  </sheetData>
  <sheetProtection algorithmName="SHA-512" hashValue="IlXbM95xczPNJ3tfXoim65HoAomcfeWPgjRljHQzqZ87Kh6Psu/T9KsMoulfiGJ4umTydmyleHnBqzTo9d+9wg==" saltValue="cKF/8vF1fFG09Qyx66n3cA==" spinCount="100000" sheet="1" objects="1" scenarios="1"/>
  <mergeCells count="11">
    <mergeCell ref="A42:C42"/>
    <mergeCell ref="A43:C43"/>
    <mergeCell ref="B15:C15"/>
    <mergeCell ref="B24:C24"/>
    <mergeCell ref="A40:B40"/>
    <mergeCell ref="B10:C10"/>
    <mergeCell ref="B1:C1"/>
    <mergeCell ref="B2:C2"/>
    <mergeCell ref="B5:C5"/>
    <mergeCell ref="B7:C7"/>
    <mergeCell ref="B8:C8"/>
  </mergeCells>
  <pageMargins left="0.7" right="0.7" top="0.75" bottom="0.75" header="0.3" footer="0.3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9DA37-97F6-4CFA-B7F7-2D8852419523}">
  <sheetPr>
    <pageSetUpPr fitToPage="1"/>
  </sheetPr>
  <dimension ref="A1:D63"/>
  <sheetViews>
    <sheetView workbookViewId="0">
      <selection activeCell="B8" sqref="B8:C8"/>
    </sheetView>
  </sheetViews>
  <sheetFormatPr defaultColWidth="8.7109375" defaultRowHeight="15" x14ac:dyDescent="0.25"/>
  <cols>
    <col min="1" max="1" width="4.28515625" style="2" bestFit="1" customWidth="1"/>
    <col min="2" max="2" width="46.28515625" style="3" customWidth="1"/>
    <col min="3" max="3" width="37.5703125" style="3" customWidth="1"/>
    <col min="4" max="16384" width="8.7109375" style="3"/>
  </cols>
  <sheetData>
    <row r="1" spans="1:3" s="6" customFormat="1" ht="12" x14ac:dyDescent="0.2">
      <c r="A1" s="5"/>
      <c r="B1" s="28" t="s">
        <v>42</v>
      </c>
      <c r="C1" s="28"/>
    </row>
    <row r="2" spans="1:3" s="6" customFormat="1" ht="12" x14ac:dyDescent="0.2">
      <c r="A2" s="5"/>
      <c r="B2" s="28" t="s">
        <v>86</v>
      </c>
      <c r="C2" s="28"/>
    </row>
    <row r="3" spans="1:3" s="6" customFormat="1" ht="57" customHeight="1" x14ac:dyDescent="0.2">
      <c r="A3" s="5"/>
      <c r="B3" s="1"/>
      <c r="C3" s="27"/>
    </row>
    <row r="4" spans="1:3" s="6" customFormat="1" ht="12" x14ac:dyDescent="0.2">
      <c r="A4" s="5"/>
      <c r="B4" s="4" t="s">
        <v>0</v>
      </c>
      <c r="C4" s="27"/>
    </row>
    <row r="5" spans="1:3" ht="35.1" customHeight="1" x14ac:dyDescent="0.25">
      <c r="B5" s="30" t="s">
        <v>43</v>
      </c>
      <c r="C5" s="30"/>
    </row>
    <row r="6" spans="1:3" s="6" customFormat="1" ht="15" customHeight="1" x14ac:dyDescent="0.2">
      <c r="A6" s="5"/>
      <c r="B6" s="7"/>
      <c r="C6" s="7"/>
    </row>
    <row r="7" spans="1:3" s="6" customFormat="1" ht="15" customHeight="1" x14ac:dyDescent="0.2">
      <c r="A7" s="5"/>
      <c r="B7" s="28" t="s">
        <v>1</v>
      </c>
      <c r="C7" s="28"/>
    </row>
    <row r="8" spans="1:3" s="6" customFormat="1" ht="15" customHeight="1" x14ac:dyDescent="0.2">
      <c r="A8" s="5"/>
      <c r="B8" s="29" t="s">
        <v>2</v>
      </c>
      <c r="C8" s="29"/>
    </row>
    <row r="9" spans="1:3" s="6" customFormat="1" ht="15" customHeight="1" x14ac:dyDescent="0.2">
      <c r="A9" s="5"/>
      <c r="B9" s="27"/>
      <c r="C9" s="27"/>
    </row>
    <row r="10" spans="1:3" s="24" customFormat="1" ht="19.5" customHeight="1" x14ac:dyDescent="0.2">
      <c r="A10" s="22" t="s">
        <v>65</v>
      </c>
      <c r="B10" s="33" t="s">
        <v>66</v>
      </c>
      <c r="C10" s="33"/>
    </row>
    <row r="11" spans="1:3" s="24" customFormat="1" ht="23.25" customHeight="1" x14ac:dyDescent="0.2">
      <c r="A11" s="10" t="s">
        <v>56</v>
      </c>
      <c r="B11" s="53" t="s">
        <v>28</v>
      </c>
      <c r="C11" s="52"/>
    </row>
    <row r="12" spans="1:3" s="24" customFormat="1" ht="19.5" customHeight="1" x14ac:dyDescent="0.2">
      <c r="A12" s="10" t="s">
        <v>57</v>
      </c>
      <c r="B12" s="34" t="s">
        <v>30</v>
      </c>
      <c r="C12" s="52"/>
    </row>
    <row r="13" spans="1:3" s="24" customFormat="1" ht="23.25" customHeight="1" x14ac:dyDescent="0.2">
      <c r="A13" s="10" t="s">
        <v>58</v>
      </c>
      <c r="B13" s="34" t="s">
        <v>82</v>
      </c>
      <c r="C13" s="52"/>
    </row>
    <row r="14" spans="1:3" s="24" customFormat="1" ht="24.75" customHeight="1" x14ac:dyDescent="0.2">
      <c r="A14" s="10" t="s">
        <v>67</v>
      </c>
      <c r="B14" s="34" t="s">
        <v>80</v>
      </c>
      <c r="C14" s="52"/>
    </row>
    <row r="15" spans="1:3" s="24" customFormat="1" ht="19.5" customHeight="1" x14ac:dyDescent="0.2">
      <c r="A15" s="10" t="s">
        <v>83</v>
      </c>
      <c r="B15" s="34" t="s">
        <v>81</v>
      </c>
      <c r="C15" s="52"/>
    </row>
    <row r="16" spans="1:3" s="24" customFormat="1" ht="19.5" customHeight="1" x14ac:dyDescent="0.2">
      <c r="A16" s="10" t="s">
        <v>84</v>
      </c>
      <c r="B16" s="34" t="s">
        <v>68</v>
      </c>
      <c r="C16" s="52"/>
    </row>
    <row r="17" spans="1:3" s="24" customFormat="1" ht="12" x14ac:dyDescent="0.2">
      <c r="A17" s="54"/>
      <c r="B17" s="54"/>
      <c r="C17" s="55"/>
    </row>
    <row r="18" spans="1:3" s="24" customFormat="1" ht="12" x14ac:dyDescent="0.2">
      <c r="A18" s="14" t="s">
        <v>24</v>
      </c>
      <c r="B18" s="31" t="s">
        <v>69</v>
      </c>
      <c r="C18" s="31"/>
    </row>
    <row r="19" spans="1:3" s="24" customFormat="1" ht="25.5" x14ac:dyDescent="0.2">
      <c r="A19" s="15"/>
      <c r="B19" s="16" t="s">
        <v>60</v>
      </c>
      <c r="C19" s="17">
        <f>C30</f>
        <v>0</v>
      </c>
    </row>
    <row r="20" spans="1:3" s="24" customFormat="1" ht="12.75" x14ac:dyDescent="0.2">
      <c r="A20" s="15"/>
      <c r="B20" s="18" t="s">
        <v>63</v>
      </c>
      <c r="C20" s="19">
        <f>C31</f>
        <v>0</v>
      </c>
    </row>
    <row r="21" spans="1:3" s="24" customFormat="1" ht="12" x14ac:dyDescent="0.2">
      <c r="A21" s="5"/>
      <c r="B21" s="27"/>
      <c r="C21" s="27"/>
    </row>
    <row r="22" spans="1:3" s="24" customFormat="1" ht="12" x14ac:dyDescent="0.2">
      <c r="A22" s="5"/>
      <c r="B22" s="9" t="s">
        <v>25</v>
      </c>
      <c r="C22" s="27"/>
    </row>
    <row r="23" spans="1:3" s="24" customFormat="1" ht="12" x14ac:dyDescent="0.2">
      <c r="A23" s="36" t="s">
        <v>3</v>
      </c>
      <c r="B23" s="37" t="s">
        <v>4</v>
      </c>
      <c r="C23" s="37" t="s">
        <v>5</v>
      </c>
    </row>
    <row r="24" spans="1:3" s="24" customFormat="1" ht="12" x14ac:dyDescent="0.2">
      <c r="A24" s="36" t="s">
        <v>23</v>
      </c>
      <c r="B24" s="36" t="s">
        <v>28</v>
      </c>
      <c r="C24" s="38">
        <f>C11</f>
        <v>0</v>
      </c>
    </row>
    <row r="25" spans="1:3" s="24" customFormat="1" ht="12" x14ac:dyDescent="0.2">
      <c r="A25" s="36" t="s">
        <v>6</v>
      </c>
      <c r="B25" s="36" t="s">
        <v>29</v>
      </c>
      <c r="C25" s="39" t="s">
        <v>10</v>
      </c>
    </row>
    <row r="26" spans="1:3" s="24" customFormat="1" ht="12" x14ac:dyDescent="0.2">
      <c r="A26" s="36" t="s">
        <v>8</v>
      </c>
      <c r="B26" s="36" t="s">
        <v>12</v>
      </c>
      <c r="C26" s="39" t="s">
        <v>13</v>
      </c>
    </row>
    <row r="27" spans="1:3" s="24" customFormat="1" ht="12" x14ac:dyDescent="0.2">
      <c r="A27" s="36" t="s">
        <v>11</v>
      </c>
      <c r="B27" s="36" t="s">
        <v>15</v>
      </c>
      <c r="C27" s="39">
        <v>36</v>
      </c>
    </row>
    <row r="28" spans="1:3" s="24" customFormat="1" ht="12" x14ac:dyDescent="0.2">
      <c r="A28" s="36" t="s">
        <v>14</v>
      </c>
      <c r="B28" s="36" t="s">
        <v>38</v>
      </c>
      <c r="C28" s="39">
        <v>8</v>
      </c>
    </row>
    <row r="29" spans="1:3" s="24" customFormat="1" ht="24" x14ac:dyDescent="0.2">
      <c r="A29" s="36" t="s">
        <v>16</v>
      </c>
      <c r="B29" s="36" t="s">
        <v>30</v>
      </c>
      <c r="C29" s="38">
        <f>ROUND(SUM(C12),2)</f>
        <v>0</v>
      </c>
    </row>
    <row r="30" spans="1:3" s="24" customFormat="1" ht="36" x14ac:dyDescent="0.2">
      <c r="A30" s="36" t="s">
        <v>18</v>
      </c>
      <c r="B30" s="36" t="s">
        <v>39</v>
      </c>
      <c r="C30" s="40">
        <f>ROUND(C29*C27,2)</f>
        <v>0</v>
      </c>
    </row>
    <row r="31" spans="1:3" s="24" customFormat="1" ht="48" x14ac:dyDescent="0.2">
      <c r="A31" s="36" t="s">
        <v>20</v>
      </c>
      <c r="B31" s="36" t="s">
        <v>40</v>
      </c>
      <c r="C31" s="40">
        <f>ROUND(C30*C28,2)</f>
        <v>0</v>
      </c>
    </row>
    <row r="32" spans="1:3" s="24" customFormat="1" ht="12" x14ac:dyDescent="0.2">
      <c r="A32" s="35"/>
      <c r="B32" s="35"/>
      <c r="C32" s="42"/>
    </row>
    <row r="33" spans="1:3" s="24" customFormat="1" ht="12" x14ac:dyDescent="0.2">
      <c r="A33" s="43" t="s">
        <v>26</v>
      </c>
      <c r="B33" s="32" t="s">
        <v>70</v>
      </c>
      <c r="C33" s="32"/>
    </row>
    <row r="34" spans="1:3" s="24" customFormat="1" ht="25.5" x14ac:dyDescent="0.2">
      <c r="A34" s="15"/>
      <c r="B34" s="18" t="s">
        <v>33</v>
      </c>
      <c r="C34" s="20">
        <f>C40</f>
        <v>0</v>
      </c>
    </row>
    <row r="35" spans="1:3" s="24" customFormat="1" ht="12" x14ac:dyDescent="0.2">
      <c r="A35" s="5"/>
      <c r="B35" s="27"/>
      <c r="C35" s="27"/>
    </row>
    <row r="36" spans="1:3" s="24" customFormat="1" ht="12" x14ac:dyDescent="0.2">
      <c r="A36" s="5"/>
      <c r="B36" s="9" t="s">
        <v>25</v>
      </c>
      <c r="C36" s="27"/>
    </row>
    <row r="37" spans="1:3" s="24" customFormat="1" ht="12" x14ac:dyDescent="0.2">
      <c r="A37" s="36" t="s">
        <v>3</v>
      </c>
      <c r="B37" s="37" t="s">
        <v>4</v>
      </c>
      <c r="C37" s="37" t="s">
        <v>5</v>
      </c>
    </row>
    <row r="38" spans="1:3" s="24" customFormat="1" ht="24" x14ac:dyDescent="0.2">
      <c r="A38" s="36" t="s">
        <v>23</v>
      </c>
      <c r="B38" s="36" t="s">
        <v>32</v>
      </c>
      <c r="C38" s="38">
        <f>ROUND(SUM(C13),2)</f>
        <v>0</v>
      </c>
    </row>
    <row r="39" spans="1:3" s="24" customFormat="1" ht="12" x14ac:dyDescent="0.2">
      <c r="A39" s="36" t="s">
        <v>6</v>
      </c>
      <c r="B39" s="36" t="s">
        <v>38</v>
      </c>
      <c r="C39" s="45">
        <v>1</v>
      </c>
    </row>
    <row r="40" spans="1:3" s="24" customFormat="1" ht="36" x14ac:dyDescent="0.2">
      <c r="A40" s="36" t="s">
        <v>8</v>
      </c>
      <c r="B40" s="36" t="s">
        <v>41</v>
      </c>
      <c r="C40" s="40">
        <f>ROUND(C38*C39,2)</f>
        <v>0</v>
      </c>
    </row>
    <row r="41" spans="1:3" s="24" customFormat="1" ht="12" x14ac:dyDescent="0.2">
      <c r="A41" s="54"/>
      <c r="B41" s="54"/>
      <c r="C41" s="56"/>
    </row>
    <row r="42" spans="1:3" s="24" customFormat="1" ht="12" x14ac:dyDescent="0.2">
      <c r="A42" s="43" t="s">
        <v>27</v>
      </c>
      <c r="B42" s="32" t="s">
        <v>71</v>
      </c>
      <c r="C42" s="32"/>
    </row>
    <row r="43" spans="1:3" s="24" customFormat="1" ht="12.75" x14ac:dyDescent="0.2">
      <c r="A43" s="15"/>
      <c r="B43" s="16" t="s">
        <v>50</v>
      </c>
      <c r="C43" s="17">
        <f>C57</f>
        <v>0</v>
      </c>
    </row>
    <row r="44" spans="1:3" s="24" customFormat="1" ht="12.75" x14ac:dyDescent="0.2">
      <c r="A44" s="15"/>
      <c r="B44" s="18" t="s">
        <v>62</v>
      </c>
      <c r="C44" s="19">
        <f>ROUND(C43*2,2)</f>
        <v>0</v>
      </c>
    </row>
    <row r="45" spans="1:3" s="24" customFormat="1" ht="12.75" x14ac:dyDescent="0.2">
      <c r="A45" s="23"/>
      <c r="B45" s="11"/>
      <c r="C45" s="12"/>
    </row>
    <row r="46" spans="1:3" s="24" customFormat="1" ht="12" x14ac:dyDescent="0.2">
      <c r="A46" s="5"/>
      <c r="B46" s="9" t="s">
        <v>25</v>
      </c>
      <c r="C46" s="27"/>
    </row>
    <row r="47" spans="1:3" s="24" customFormat="1" ht="12" x14ac:dyDescent="0.2">
      <c r="A47" s="36" t="s">
        <v>3</v>
      </c>
      <c r="B47" s="37" t="s">
        <v>4</v>
      </c>
      <c r="C47" s="37" t="s">
        <v>5</v>
      </c>
    </row>
    <row r="48" spans="1:3" s="24" customFormat="1" ht="12" x14ac:dyDescent="0.2">
      <c r="A48" s="36" t="s">
        <v>23</v>
      </c>
      <c r="B48" s="36" t="s">
        <v>7</v>
      </c>
      <c r="C48" s="38">
        <f>C14</f>
        <v>0</v>
      </c>
    </row>
    <row r="49" spans="1:4" s="24" customFormat="1" ht="31.5" customHeight="1" x14ac:dyDescent="0.2">
      <c r="A49" s="36" t="s">
        <v>6</v>
      </c>
      <c r="B49" s="36" t="s">
        <v>9</v>
      </c>
      <c r="C49" s="39" t="s">
        <v>10</v>
      </c>
    </row>
    <row r="50" spans="1:4" s="24" customFormat="1" ht="12" x14ac:dyDescent="0.2">
      <c r="A50" s="36" t="s">
        <v>8</v>
      </c>
      <c r="B50" s="36" t="s">
        <v>12</v>
      </c>
      <c r="C50" s="39" t="s">
        <v>13</v>
      </c>
    </row>
    <row r="51" spans="1:4" s="6" customFormat="1" ht="12" x14ac:dyDescent="0.2">
      <c r="A51" s="36" t="s">
        <v>11</v>
      </c>
      <c r="B51" s="36" t="s">
        <v>15</v>
      </c>
      <c r="C51" s="39">
        <v>36</v>
      </c>
      <c r="D51" s="26"/>
    </row>
    <row r="52" spans="1:4" s="6" customFormat="1" ht="12" x14ac:dyDescent="0.2">
      <c r="A52" s="36" t="s">
        <v>14</v>
      </c>
      <c r="B52" s="36" t="s">
        <v>17</v>
      </c>
      <c r="C52" s="38">
        <f>C15</f>
        <v>0</v>
      </c>
      <c r="D52" s="26"/>
    </row>
    <row r="53" spans="1:4" s="6" customFormat="1" ht="12" x14ac:dyDescent="0.2">
      <c r="A53" s="36" t="s">
        <v>16</v>
      </c>
      <c r="B53" s="36" t="s">
        <v>19</v>
      </c>
      <c r="C53" s="38">
        <f>C16</f>
        <v>0</v>
      </c>
      <c r="D53" s="26"/>
    </row>
    <row r="54" spans="1:4" s="6" customFormat="1" ht="24" x14ac:dyDescent="0.2">
      <c r="A54" s="36" t="s">
        <v>18</v>
      </c>
      <c r="B54" s="36" t="s">
        <v>36</v>
      </c>
      <c r="C54" s="40">
        <f>ROUND(SUM(C52:C53),2)</f>
        <v>0</v>
      </c>
      <c r="D54" s="26"/>
    </row>
    <row r="55" spans="1:4" s="6" customFormat="1" ht="36" x14ac:dyDescent="0.2">
      <c r="A55" s="36" t="s">
        <v>20</v>
      </c>
      <c r="B55" s="36" t="s">
        <v>37</v>
      </c>
      <c r="C55" s="40">
        <f>ROUND(C54*C51,2)</f>
        <v>0</v>
      </c>
      <c r="D55" s="26"/>
    </row>
    <row r="56" spans="1:4" s="6" customFormat="1" ht="48" x14ac:dyDescent="0.2">
      <c r="A56" s="36" t="s">
        <v>21</v>
      </c>
      <c r="B56" s="36" t="s">
        <v>34</v>
      </c>
      <c r="C56" s="40">
        <f>ROUND(C48*30%,2)</f>
        <v>0</v>
      </c>
      <c r="D56" s="26"/>
    </row>
    <row r="57" spans="1:4" s="6" customFormat="1" ht="36" x14ac:dyDescent="0.2">
      <c r="A57" s="36" t="s">
        <v>22</v>
      </c>
      <c r="B57" s="36" t="s">
        <v>35</v>
      </c>
      <c r="C57" s="41">
        <f>ROUND(SUM(C55:C56),2)</f>
        <v>0</v>
      </c>
      <c r="D57" s="26"/>
    </row>
    <row r="58" spans="1:4" s="6" customFormat="1" ht="12" x14ac:dyDescent="0.2">
      <c r="A58" s="35"/>
      <c r="B58" s="35"/>
      <c r="C58" s="42"/>
    </row>
    <row r="59" spans="1:4" s="6" customFormat="1" ht="12" x14ac:dyDescent="0.2"/>
    <row r="60" spans="1:4" s="6" customFormat="1" ht="30.75" customHeight="1" x14ac:dyDescent="0.2">
      <c r="A60" s="47" t="s">
        <v>72</v>
      </c>
      <c r="B60" s="47"/>
      <c r="C60" s="48">
        <f>ROUND(SUM(C20,C34,C44),2)</f>
        <v>0</v>
      </c>
    </row>
    <row r="61" spans="1:4" s="6" customFormat="1" ht="12" x14ac:dyDescent="0.2"/>
    <row r="62" spans="1:4" s="6" customFormat="1" ht="41.25" customHeight="1" x14ac:dyDescent="0.2">
      <c r="A62" s="58"/>
      <c r="B62" s="58"/>
      <c r="C62" s="58"/>
    </row>
    <row r="63" spans="1:4" x14ac:dyDescent="0.25">
      <c r="A63" s="51" t="s">
        <v>99</v>
      </c>
      <c r="B63" s="51"/>
      <c r="C63" s="51"/>
    </row>
  </sheetData>
  <sheetProtection algorithmName="SHA-512" hashValue="+39xHt2rh8ZQoaWhWY//Hj119QsGWY4pxJe18+6V4jvSC20hb0RGrUAAevNNkHGBQJhKhGqneX18cwKDq9KysA==" saltValue="4A+azhxaVYPZiVlUmUNSfQ==" spinCount="100000" sheet="1" objects="1" scenarios="1"/>
  <mergeCells count="12">
    <mergeCell ref="A62:C62"/>
    <mergeCell ref="A63:C63"/>
    <mergeCell ref="B42:C42"/>
    <mergeCell ref="A60:B60"/>
    <mergeCell ref="B10:C10"/>
    <mergeCell ref="B18:C18"/>
    <mergeCell ref="B33:C33"/>
    <mergeCell ref="B1:C1"/>
    <mergeCell ref="B2:C2"/>
    <mergeCell ref="B5:C5"/>
    <mergeCell ref="B7:C7"/>
    <mergeCell ref="B8:C8"/>
  </mergeCells>
  <pageMargins left="0.7" right="0.7" top="0.75" bottom="0.75" header="0.3" footer="0.3"/>
  <pageSetup paperSize="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99FD0-2868-4724-B982-B9CDDFF08286}">
  <sheetPr>
    <pageSetUpPr fitToPage="1"/>
  </sheetPr>
  <dimension ref="A1:C69"/>
  <sheetViews>
    <sheetView workbookViewId="0">
      <selection activeCell="B3" sqref="B3"/>
    </sheetView>
  </sheetViews>
  <sheetFormatPr defaultColWidth="8.7109375" defaultRowHeight="15" x14ac:dyDescent="0.25"/>
  <cols>
    <col min="1" max="1" width="4.28515625" style="2" bestFit="1" customWidth="1"/>
    <col min="2" max="2" width="46.28515625" style="3" customWidth="1"/>
    <col min="3" max="3" width="37.5703125" style="3" customWidth="1"/>
    <col min="4" max="16384" width="8.7109375" style="3"/>
  </cols>
  <sheetData>
    <row r="1" spans="1:3" s="6" customFormat="1" ht="12" x14ac:dyDescent="0.2">
      <c r="A1" s="5"/>
      <c r="B1" s="28" t="s">
        <v>42</v>
      </c>
      <c r="C1" s="28"/>
    </row>
    <row r="2" spans="1:3" s="6" customFormat="1" ht="12" x14ac:dyDescent="0.2">
      <c r="A2" s="5"/>
      <c r="B2" s="28" t="s">
        <v>85</v>
      </c>
      <c r="C2" s="28"/>
    </row>
    <row r="3" spans="1:3" s="6" customFormat="1" ht="57" customHeight="1" x14ac:dyDescent="0.2">
      <c r="A3" s="5"/>
      <c r="B3" s="1"/>
      <c r="C3" s="27"/>
    </row>
    <row r="4" spans="1:3" s="6" customFormat="1" ht="12" x14ac:dyDescent="0.2">
      <c r="A4" s="5"/>
      <c r="B4" s="4" t="s">
        <v>0</v>
      </c>
      <c r="C4" s="27"/>
    </row>
    <row r="5" spans="1:3" ht="35.1" customHeight="1" x14ac:dyDescent="0.25">
      <c r="B5" s="30" t="s">
        <v>43</v>
      </c>
      <c r="C5" s="30"/>
    </row>
    <row r="6" spans="1:3" s="6" customFormat="1" ht="15" customHeight="1" x14ac:dyDescent="0.2">
      <c r="A6" s="5"/>
      <c r="B6" s="7"/>
      <c r="C6" s="7"/>
    </row>
    <row r="7" spans="1:3" s="6" customFormat="1" ht="15" customHeight="1" x14ac:dyDescent="0.2">
      <c r="A7" s="5"/>
      <c r="B7" s="28" t="s">
        <v>1</v>
      </c>
      <c r="C7" s="28"/>
    </row>
    <row r="8" spans="1:3" s="6" customFormat="1" ht="15" customHeight="1" x14ac:dyDescent="0.2">
      <c r="A8" s="5"/>
      <c r="B8" s="29" t="s">
        <v>2</v>
      </c>
      <c r="C8" s="29"/>
    </row>
    <row r="9" spans="1:3" s="6" customFormat="1" ht="15" customHeight="1" x14ac:dyDescent="0.2">
      <c r="A9" s="5"/>
      <c r="B9" s="27"/>
      <c r="C9" s="27"/>
    </row>
    <row r="10" spans="1:3" s="6" customFormat="1" x14ac:dyDescent="0.2">
      <c r="A10" s="22" t="s">
        <v>73</v>
      </c>
      <c r="B10" s="33" t="s">
        <v>74</v>
      </c>
      <c r="C10" s="33"/>
    </row>
    <row r="11" spans="1:3" s="6" customFormat="1" ht="24" x14ac:dyDescent="0.2">
      <c r="A11" s="10" t="s">
        <v>56</v>
      </c>
      <c r="B11" s="13" t="s">
        <v>80</v>
      </c>
      <c r="C11" s="52"/>
    </row>
    <row r="12" spans="1:3" s="6" customFormat="1" ht="12" x14ac:dyDescent="0.2">
      <c r="A12" s="10" t="s">
        <v>57</v>
      </c>
      <c r="B12" s="34" t="s">
        <v>81</v>
      </c>
      <c r="C12" s="52"/>
    </row>
    <row r="13" spans="1:3" s="6" customFormat="1" ht="12" x14ac:dyDescent="0.2">
      <c r="A13" s="10" t="s">
        <v>58</v>
      </c>
      <c r="B13" s="34" t="s">
        <v>68</v>
      </c>
      <c r="C13" s="52"/>
    </row>
    <row r="14" spans="1:3" s="6" customFormat="1" ht="12" x14ac:dyDescent="0.2">
      <c r="A14" s="10" t="s">
        <v>67</v>
      </c>
      <c r="B14" s="53" t="s">
        <v>28</v>
      </c>
      <c r="C14" s="52"/>
    </row>
    <row r="15" spans="1:3" s="6" customFormat="1" ht="12" x14ac:dyDescent="0.2">
      <c r="A15" s="10" t="s">
        <v>83</v>
      </c>
      <c r="B15" s="34" t="s">
        <v>30</v>
      </c>
      <c r="C15" s="52"/>
    </row>
    <row r="16" spans="1:3" s="6" customFormat="1" ht="12" x14ac:dyDescent="0.2">
      <c r="A16" s="10"/>
      <c r="B16" s="57"/>
      <c r="C16" s="25"/>
    </row>
    <row r="17" spans="1:3" s="6" customFormat="1" ht="12" x14ac:dyDescent="0.2">
      <c r="A17" s="43" t="s">
        <v>24</v>
      </c>
      <c r="B17" s="32" t="s">
        <v>75</v>
      </c>
      <c r="C17" s="32"/>
    </row>
    <row r="18" spans="1:3" s="6" customFormat="1" ht="12.75" x14ac:dyDescent="0.2">
      <c r="A18" s="15"/>
      <c r="B18" s="16" t="s">
        <v>50</v>
      </c>
      <c r="C18" s="17">
        <f>C32</f>
        <v>0</v>
      </c>
    </row>
    <row r="19" spans="1:3" s="6" customFormat="1" ht="12.75" x14ac:dyDescent="0.2">
      <c r="A19" s="15"/>
      <c r="B19" s="18" t="s">
        <v>62</v>
      </c>
      <c r="C19" s="19">
        <f>ROUND(C18*4,2)</f>
        <v>0</v>
      </c>
    </row>
    <row r="20" spans="1:3" s="6" customFormat="1" ht="12.75" x14ac:dyDescent="0.2">
      <c r="A20" s="23"/>
      <c r="B20" s="11"/>
      <c r="C20" s="12"/>
    </row>
    <row r="21" spans="1:3" s="6" customFormat="1" ht="12" x14ac:dyDescent="0.2">
      <c r="A21" s="5"/>
      <c r="B21" s="9" t="s">
        <v>25</v>
      </c>
      <c r="C21" s="27"/>
    </row>
    <row r="22" spans="1:3" s="6" customFormat="1" ht="12" x14ac:dyDescent="0.2">
      <c r="A22" s="36" t="s">
        <v>3</v>
      </c>
      <c r="B22" s="37" t="s">
        <v>4</v>
      </c>
      <c r="C22" s="37" t="s">
        <v>5</v>
      </c>
    </row>
    <row r="23" spans="1:3" s="6" customFormat="1" ht="12" x14ac:dyDescent="0.2">
      <c r="A23" s="36" t="s">
        <v>23</v>
      </c>
      <c r="B23" s="36" t="s">
        <v>7</v>
      </c>
      <c r="C23" s="38">
        <f>C11</f>
        <v>0</v>
      </c>
    </row>
    <row r="24" spans="1:3" s="6" customFormat="1" ht="12" x14ac:dyDescent="0.2">
      <c r="A24" s="36" t="s">
        <v>6</v>
      </c>
      <c r="B24" s="36" t="s">
        <v>9</v>
      </c>
      <c r="C24" s="39" t="s">
        <v>10</v>
      </c>
    </row>
    <row r="25" spans="1:3" s="6" customFormat="1" ht="15" customHeight="1" x14ac:dyDescent="0.2">
      <c r="A25" s="36" t="s">
        <v>8</v>
      </c>
      <c r="B25" s="36" t="s">
        <v>12</v>
      </c>
      <c r="C25" s="39" t="s">
        <v>13</v>
      </c>
    </row>
    <row r="26" spans="1:3" s="8" customFormat="1" ht="40.5" customHeight="1" x14ac:dyDescent="0.2">
      <c r="A26" s="36" t="s">
        <v>11</v>
      </c>
      <c r="B26" s="36" t="s">
        <v>15</v>
      </c>
      <c r="C26" s="39">
        <v>36</v>
      </c>
    </row>
    <row r="27" spans="1:3" s="8" customFormat="1" ht="15" customHeight="1" x14ac:dyDescent="0.2">
      <c r="A27" s="36" t="s">
        <v>14</v>
      </c>
      <c r="B27" s="36" t="s">
        <v>17</v>
      </c>
      <c r="C27" s="38">
        <f>C12</f>
        <v>0</v>
      </c>
    </row>
    <row r="28" spans="1:3" x14ac:dyDescent="0.25">
      <c r="A28" s="36" t="s">
        <v>16</v>
      </c>
      <c r="B28" s="36" t="s">
        <v>19</v>
      </c>
      <c r="C28" s="38">
        <f>C13</f>
        <v>0</v>
      </c>
    </row>
    <row r="29" spans="1:3" ht="24" x14ac:dyDescent="0.25">
      <c r="A29" s="36" t="s">
        <v>18</v>
      </c>
      <c r="B29" s="36" t="s">
        <v>36</v>
      </c>
      <c r="C29" s="40">
        <f>ROUND(SUM(C27:C28),2)</f>
        <v>0</v>
      </c>
    </row>
    <row r="30" spans="1:3" ht="36" x14ac:dyDescent="0.25">
      <c r="A30" s="36" t="s">
        <v>20</v>
      </c>
      <c r="B30" s="36" t="s">
        <v>37</v>
      </c>
      <c r="C30" s="40">
        <f>ROUND(C29*C26,2)</f>
        <v>0</v>
      </c>
    </row>
    <row r="31" spans="1:3" ht="48" x14ac:dyDescent="0.25">
      <c r="A31" s="36" t="s">
        <v>21</v>
      </c>
      <c r="B31" s="36" t="s">
        <v>34</v>
      </c>
      <c r="C31" s="40">
        <f>ROUND(C23*30%,2)</f>
        <v>0</v>
      </c>
    </row>
    <row r="32" spans="1:3" ht="36" x14ac:dyDescent="0.25">
      <c r="A32" s="36" t="s">
        <v>22</v>
      </c>
      <c r="B32" s="36" t="s">
        <v>35</v>
      </c>
      <c r="C32" s="41">
        <f>ROUND(SUM(C30:C31),2)</f>
        <v>0</v>
      </c>
    </row>
    <row r="33" spans="1:3" s="6" customFormat="1" ht="12" x14ac:dyDescent="0.2">
      <c r="A33" s="54"/>
      <c r="B33" s="54"/>
      <c r="C33" s="55"/>
    </row>
    <row r="34" spans="1:3" s="6" customFormat="1" ht="12" x14ac:dyDescent="0.2">
      <c r="A34" s="43" t="s">
        <v>26</v>
      </c>
      <c r="B34" s="32" t="s">
        <v>76</v>
      </c>
      <c r="C34" s="32"/>
    </row>
    <row r="35" spans="1:3" s="6" customFormat="1" ht="12.75" x14ac:dyDescent="0.2">
      <c r="A35" s="15"/>
      <c r="B35" s="18" t="s">
        <v>51</v>
      </c>
      <c r="C35" s="21">
        <f>C48</f>
        <v>0</v>
      </c>
    </row>
    <row r="36" spans="1:3" s="6" customFormat="1" ht="12.75" x14ac:dyDescent="0.2">
      <c r="A36" s="23"/>
      <c r="B36" s="11"/>
      <c r="C36" s="12"/>
    </row>
    <row r="37" spans="1:3" s="6" customFormat="1" ht="12" x14ac:dyDescent="0.2">
      <c r="A37" s="5"/>
      <c r="B37" s="9" t="s">
        <v>25</v>
      </c>
      <c r="C37" s="27"/>
    </row>
    <row r="38" spans="1:3" s="6" customFormat="1" ht="12" x14ac:dyDescent="0.2">
      <c r="A38" s="36" t="s">
        <v>3</v>
      </c>
      <c r="B38" s="37" t="s">
        <v>4</v>
      </c>
      <c r="C38" s="37" t="s">
        <v>5</v>
      </c>
    </row>
    <row r="39" spans="1:3" s="6" customFormat="1" ht="12" x14ac:dyDescent="0.2">
      <c r="A39" s="36" t="s">
        <v>23</v>
      </c>
      <c r="B39" s="36" t="s">
        <v>7</v>
      </c>
      <c r="C39" s="38">
        <f>C11</f>
        <v>0</v>
      </c>
    </row>
    <row r="40" spans="1:3" s="6" customFormat="1" ht="12" x14ac:dyDescent="0.2">
      <c r="A40" s="36" t="s">
        <v>6</v>
      </c>
      <c r="B40" s="36" t="s">
        <v>9</v>
      </c>
      <c r="C40" s="39" t="s">
        <v>10</v>
      </c>
    </row>
    <row r="41" spans="1:3" s="6" customFormat="1" ht="12" x14ac:dyDescent="0.2">
      <c r="A41" s="36" t="s">
        <v>8</v>
      </c>
      <c r="B41" s="36" t="s">
        <v>12</v>
      </c>
      <c r="C41" s="39" t="s">
        <v>13</v>
      </c>
    </row>
    <row r="42" spans="1:3" s="6" customFormat="1" ht="12" x14ac:dyDescent="0.2">
      <c r="A42" s="36" t="s">
        <v>11</v>
      </c>
      <c r="B42" s="36" t="s">
        <v>15</v>
      </c>
      <c r="C42" s="39">
        <v>36</v>
      </c>
    </row>
    <row r="43" spans="1:3" s="6" customFormat="1" ht="12" x14ac:dyDescent="0.2">
      <c r="A43" s="36" t="s">
        <v>14</v>
      </c>
      <c r="B43" s="36" t="s">
        <v>17</v>
      </c>
      <c r="C43" s="38">
        <f>C12</f>
        <v>0</v>
      </c>
    </row>
    <row r="44" spans="1:3" s="6" customFormat="1" ht="12" x14ac:dyDescent="0.2">
      <c r="A44" s="36" t="s">
        <v>16</v>
      </c>
      <c r="B44" s="36" t="s">
        <v>19</v>
      </c>
      <c r="C44" s="38">
        <f>C13</f>
        <v>0</v>
      </c>
    </row>
    <row r="45" spans="1:3" s="6" customFormat="1" ht="24" x14ac:dyDescent="0.2">
      <c r="A45" s="36" t="s">
        <v>18</v>
      </c>
      <c r="B45" s="36" t="s">
        <v>36</v>
      </c>
      <c r="C45" s="40">
        <f>ROUND(SUM(C43:C44),2)</f>
        <v>0</v>
      </c>
    </row>
    <row r="46" spans="1:3" s="6" customFormat="1" ht="36" x14ac:dyDescent="0.2">
      <c r="A46" s="36" t="s">
        <v>20</v>
      </c>
      <c r="B46" s="36" t="s">
        <v>37</v>
      </c>
      <c r="C46" s="40">
        <f>ROUND(C45*C42,2)</f>
        <v>0</v>
      </c>
    </row>
    <row r="47" spans="1:3" s="6" customFormat="1" ht="12" customHeight="1" x14ac:dyDescent="0.2">
      <c r="A47" s="36" t="s">
        <v>21</v>
      </c>
      <c r="B47" s="36" t="s">
        <v>34</v>
      </c>
      <c r="C47" s="40">
        <f>ROUND(C39*30%,2)</f>
        <v>0</v>
      </c>
    </row>
    <row r="48" spans="1:3" s="6" customFormat="1" ht="36" x14ac:dyDescent="0.2">
      <c r="A48" s="36" t="s">
        <v>22</v>
      </c>
      <c r="B48" s="36" t="s">
        <v>35</v>
      </c>
      <c r="C48" s="41">
        <f>ROUND(SUM(C46:C47),2)</f>
        <v>0</v>
      </c>
    </row>
    <row r="49" spans="1:3" s="6" customFormat="1" ht="12" x14ac:dyDescent="0.2">
      <c r="A49" s="35"/>
      <c r="B49" s="35"/>
      <c r="C49" s="42"/>
    </row>
    <row r="50" spans="1:3" s="6" customFormat="1" ht="12" x14ac:dyDescent="0.2">
      <c r="A50" s="14" t="s">
        <v>27</v>
      </c>
      <c r="B50" s="31" t="s">
        <v>77</v>
      </c>
      <c r="C50" s="31"/>
    </row>
    <row r="51" spans="1:3" s="6" customFormat="1" ht="25.5" x14ac:dyDescent="0.2">
      <c r="A51" s="15"/>
      <c r="B51" s="16" t="s">
        <v>60</v>
      </c>
      <c r="C51" s="17">
        <f>C62</f>
        <v>0</v>
      </c>
    </row>
    <row r="52" spans="1:3" s="6" customFormat="1" ht="12.75" x14ac:dyDescent="0.2">
      <c r="A52" s="15"/>
      <c r="B52" s="18" t="s">
        <v>63</v>
      </c>
      <c r="C52" s="19">
        <f>C63</f>
        <v>0</v>
      </c>
    </row>
    <row r="53" spans="1:3" s="6" customFormat="1" ht="12" x14ac:dyDescent="0.2">
      <c r="A53" s="5"/>
      <c r="B53" s="27"/>
      <c r="C53" s="27"/>
    </row>
    <row r="54" spans="1:3" s="6" customFormat="1" ht="12" x14ac:dyDescent="0.2">
      <c r="A54" s="5"/>
      <c r="B54" s="9" t="s">
        <v>25</v>
      </c>
      <c r="C54" s="27"/>
    </row>
    <row r="55" spans="1:3" s="6" customFormat="1" ht="12" x14ac:dyDescent="0.2">
      <c r="A55" s="36" t="s">
        <v>3</v>
      </c>
      <c r="B55" s="37" t="s">
        <v>4</v>
      </c>
      <c r="C55" s="37" t="s">
        <v>5</v>
      </c>
    </row>
    <row r="56" spans="1:3" s="6" customFormat="1" ht="12" x14ac:dyDescent="0.2">
      <c r="A56" s="36" t="s">
        <v>23</v>
      </c>
      <c r="B56" s="36" t="s">
        <v>28</v>
      </c>
      <c r="C56" s="38">
        <f>C14</f>
        <v>0</v>
      </c>
    </row>
    <row r="57" spans="1:3" s="6" customFormat="1" ht="12" x14ac:dyDescent="0.2">
      <c r="A57" s="36" t="s">
        <v>6</v>
      </c>
      <c r="B57" s="36" t="s">
        <v>29</v>
      </c>
      <c r="C57" s="39" t="s">
        <v>10</v>
      </c>
    </row>
    <row r="58" spans="1:3" s="6" customFormat="1" ht="12" x14ac:dyDescent="0.2">
      <c r="A58" s="36" t="s">
        <v>8</v>
      </c>
      <c r="B58" s="36" t="s">
        <v>12</v>
      </c>
      <c r="C58" s="39" t="s">
        <v>13</v>
      </c>
    </row>
    <row r="59" spans="1:3" s="6" customFormat="1" ht="12" x14ac:dyDescent="0.2">
      <c r="A59" s="36" t="s">
        <v>11</v>
      </c>
      <c r="B59" s="36" t="s">
        <v>15</v>
      </c>
      <c r="C59" s="39">
        <v>36</v>
      </c>
    </row>
    <row r="60" spans="1:3" s="6" customFormat="1" ht="12" x14ac:dyDescent="0.2">
      <c r="A60" s="36" t="s">
        <v>14</v>
      </c>
      <c r="B60" s="36" t="s">
        <v>38</v>
      </c>
      <c r="C60" s="39">
        <v>1</v>
      </c>
    </row>
    <row r="61" spans="1:3" s="6" customFormat="1" ht="24" x14ac:dyDescent="0.2">
      <c r="A61" s="36" t="s">
        <v>16</v>
      </c>
      <c r="B61" s="36" t="s">
        <v>30</v>
      </c>
      <c r="C61" s="38">
        <f>ROUND(SUM(C15),2)</f>
        <v>0</v>
      </c>
    </row>
    <row r="62" spans="1:3" s="6" customFormat="1" ht="36" x14ac:dyDescent="0.2">
      <c r="A62" s="36" t="s">
        <v>18</v>
      </c>
      <c r="B62" s="36" t="s">
        <v>39</v>
      </c>
      <c r="C62" s="40">
        <f>ROUND(C61*C59,2)</f>
        <v>0</v>
      </c>
    </row>
    <row r="63" spans="1:3" ht="48" x14ac:dyDescent="0.25">
      <c r="A63" s="36" t="s">
        <v>20</v>
      </c>
      <c r="B63" s="36" t="s">
        <v>40</v>
      </c>
      <c r="C63" s="40">
        <f>ROUND(C62*C60,2)</f>
        <v>0</v>
      </c>
    </row>
    <row r="64" spans="1:3" x14ac:dyDescent="0.25">
      <c r="A64" s="35"/>
      <c r="B64" s="35"/>
      <c r="C64" s="46"/>
    </row>
    <row r="65" spans="1:3" x14ac:dyDescent="0.25">
      <c r="A65" s="35"/>
      <c r="B65" s="35"/>
      <c r="C65" s="46"/>
    </row>
    <row r="66" spans="1:3" ht="29.25" customHeight="1" x14ac:dyDescent="0.25">
      <c r="A66" s="47" t="s">
        <v>78</v>
      </c>
      <c r="B66" s="47"/>
      <c r="C66" s="48">
        <f>ROUND(SUM(C19,C35,C52),2)</f>
        <v>0</v>
      </c>
    </row>
    <row r="68" spans="1:3" ht="41.25" customHeight="1" x14ac:dyDescent="0.25">
      <c r="A68" s="58"/>
      <c r="B68" s="58"/>
      <c r="C68" s="58"/>
    </row>
    <row r="69" spans="1:3" x14ac:dyDescent="0.25">
      <c r="A69" s="51" t="s">
        <v>99</v>
      </c>
      <c r="B69" s="51"/>
      <c r="C69" s="51"/>
    </row>
  </sheetData>
  <sheetProtection algorithmName="SHA-512" hashValue="ixxP4wRWrLLxBFfSQ1Mx5MdE2luep2ADjJmZytLHcw0J5b0j5YgbB9ZbSly0bB+u3qUPpSODYQHkXGpGLXpB3w==" saltValue="Jt0COiYD3EAtt3i87yaGYw==" spinCount="100000" sheet="1" objects="1" scenarios="1"/>
  <mergeCells count="12">
    <mergeCell ref="A66:B66"/>
    <mergeCell ref="A68:C68"/>
    <mergeCell ref="A69:C69"/>
    <mergeCell ref="B10:C10"/>
    <mergeCell ref="B17:C17"/>
    <mergeCell ref="B34:C34"/>
    <mergeCell ref="B50:C50"/>
    <mergeCell ref="B1:C1"/>
    <mergeCell ref="B2:C2"/>
    <mergeCell ref="B5:C5"/>
    <mergeCell ref="B7:C7"/>
    <mergeCell ref="B8:C8"/>
  </mergeCells>
  <pageMargins left="0.7" right="0.7" top="0.75" bottom="0.75" header="0.3" footer="0.3"/>
  <pageSetup paperSize="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A6AB-566A-40E1-90D1-A9EA672BBBF0}">
  <sheetPr>
    <pageSetUpPr fitToPage="1"/>
  </sheetPr>
  <dimension ref="A1:C35"/>
  <sheetViews>
    <sheetView workbookViewId="0">
      <selection activeCell="B23" sqref="B23"/>
    </sheetView>
  </sheetViews>
  <sheetFormatPr defaultColWidth="8.7109375" defaultRowHeight="15" x14ac:dyDescent="0.25"/>
  <cols>
    <col min="1" max="1" width="4.28515625" style="2" bestFit="1" customWidth="1"/>
    <col min="2" max="2" width="46.28515625" style="3" customWidth="1"/>
    <col min="3" max="3" width="37.5703125" style="3" customWidth="1"/>
    <col min="4" max="16384" width="8.7109375" style="3"/>
  </cols>
  <sheetData>
    <row r="1" spans="1:3" s="6" customFormat="1" ht="12" x14ac:dyDescent="0.2">
      <c r="A1" s="5"/>
      <c r="B1" s="28" t="s">
        <v>42</v>
      </c>
      <c r="C1" s="28"/>
    </row>
    <row r="2" spans="1:3" s="6" customFormat="1" ht="12" x14ac:dyDescent="0.2">
      <c r="A2" s="5"/>
      <c r="B2" s="28" t="s">
        <v>88</v>
      </c>
      <c r="C2" s="28"/>
    </row>
    <row r="3" spans="1:3" s="6" customFormat="1" ht="57" customHeight="1" x14ac:dyDescent="0.2">
      <c r="A3" s="5"/>
      <c r="B3" s="1"/>
      <c r="C3" s="27"/>
    </row>
    <row r="4" spans="1:3" s="6" customFormat="1" ht="12" x14ac:dyDescent="0.2">
      <c r="A4" s="5"/>
      <c r="B4" s="4" t="s">
        <v>0</v>
      </c>
      <c r="C4" s="27"/>
    </row>
    <row r="5" spans="1:3" ht="35.1" customHeight="1" x14ac:dyDescent="0.25">
      <c r="B5" s="30" t="s">
        <v>43</v>
      </c>
      <c r="C5" s="30"/>
    </row>
    <row r="6" spans="1:3" s="6" customFormat="1" ht="15" customHeight="1" x14ac:dyDescent="0.2">
      <c r="A6" s="5"/>
      <c r="B6" s="7"/>
      <c r="C6" s="7"/>
    </row>
    <row r="7" spans="1:3" s="6" customFormat="1" ht="15" customHeight="1" x14ac:dyDescent="0.2">
      <c r="A7" s="5"/>
      <c r="B7" s="28" t="s">
        <v>1</v>
      </c>
      <c r="C7" s="28"/>
    </row>
    <row r="8" spans="1:3" s="6" customFormat="1" ht="15" customHeight="1" x14ac:dyDescent="0.2">
      <c r="A8" s="5"/>
      <c r="B8" s="29" t="s">
        <v>2</v>
      </c>
      <c r="C8" s="29"/>
    </row>
    <row r="9" spans="1:3" s="6" customFormat="1" ht="15" customHeight="1" x14ac:dyDescent="0.2">
      <c r="A9" s="5"/>
      <c r="B9" s="27"/>
      <c r="C9" s="27"/>
    </row>
    <row r="10" spans="1:3" s="6" customFormat="1" x14ac:dyDescent="0.2">
      <c r="A10" s="22" t="s">
        <v>98</v>
      </c>
      <c r="B10" s="33" t="s">
        <v>89</v>
      </c>
      <c r="C10" s="33"/>
    </row>
    <row r="11" spans="1:3" s="6" customFormat="1" ht="24" x14ac:dyDescent="0.2">
      <c r="A11" s="10" t="s">
        <v>56</v>
      </c>
      <c r="B11" s="13" t="s">
        <v>80</v>
      </c>
      <c r="C11" s="52"/>
    </row>
    <row r="12" spans="1:3" s="6" customFormat="1" ht="12" x14ac:dyDescent="0.2">
      <c r="A12" s="10" t="s">
        <v>57</v>
      </c>
      <c r="B12" s="34" t="s">
        <v>81</v>
      </c>
      <c r="C12" s="52"/>
    </row>
    <row r="13" spans="1:3" s="6" customFormat="1" ht="13.5" customHeight="1" x14ac:dyDescent="0.2">
      <c r="A13" s="10" t="s">
        <v>58</v>
      </c>
      <c r="B13" s="34" t="s">
        <v>68</v>
      </c>
      <c r="C13" s="52"/>
    </row>
    <row r="14" spans="1:3" s="6" customFormat="1" ht="12" x14ac:dyDescent="0.2">
      <c r="A14" s="10"/>
      <c r="B14" s="57"/>
      <c r="C14" s="25"/>
    </row>
    <row r="15" spans="1:3" s="6" customFormat="1" ht="12" x14ac:dyDescent="0.2">
      <c r="A15" s="43" t="s">
        <v>24</v>
      </c>
      <c r="B15" s="32" t="s">
        <v>90</v>
      </c>
      <c r="C15" s="32"/>
    </row>
    <row r="16" spans="1:3" s="6" customFormat="1" ht="12.75" x14ac:dyDescent="0.2">
      <c r="A16" s="15"/>
      <c r="B16" s="18" t="s">
        <v>51</v>
      </c>
      <c r="C16" s="21">
        <f>C29</f>
        <v>0</v>
      </c>
    </row>
    <row r="17" spans="1:3" s="6" customFormat="1" ht="12.75" x14ac:dyDescent="0.2">
      <c r="A17" s="23"/>
      <c r="B17" s="11"/>
      <c r="C17" s="12"/>
    </row>
    <row r="18" spans="1:3" s="6" customFormat="1" ht="12" x14ac:dyDescent="0.2">
      <c r="A18" s="5"/>
      <c r="B18" s="9" t="s">
        <v>25</v>
      </c>
      <c r="C18" s="27"/>
    </row>
    <row r="19" spans="1:3" s="6" customFormat="1" ht="12" x14ac:dyDescent="0.2">
      <c r="A19" s="36" t="s">
        <v>3</v>
      </c>
      <c r="B19" s="37" t="s">
        <v>4</v>
      </c>
      <c r="C19" s="37" t="s">
        <v>5</v>
      </c>
    </row>
    <row r="20" spans="1:3" s="6" customFormat="1" ht="12" x14ac:dyDescent="0.2">
      <c r="A20" s="36" t="s">
        <v>23</v>
      </c>
      <c r="B20" s="36" t="s">
        <v>7</v>
      </c>
      <c r="C20" s="38">
        <f>C11</f>
        <v>0</v>
      </c>
    </row>
    <row r="21" spans="1:3" s="6" customFormat="1" ht="12" x14ac:dyDescent="0.2">
      <c r="A21" s="36" t="s">
        <v>6</v>
      </c>
      <c r="B21" s="36" t="s">
        <v>9</v>
      </c>
      <c r="C21" s="39" t="s">
        <v>10</v>
      </c>
    </row>
    <row r="22" spans="1:3" s="6" customFormat="1" ht="15" customHeight="1" x14ac:dyDescent="0.2">
      <c r="A22" s="36" t="s">
        <v>8</v>
      </c>
      <c r="B22" s="36" t="s">
        <v>12</v>
      </c>
      <c r="C22" s="39" t="s">
        <v>13</v>
      </c>
    </row>
    <row r="23" spans="1:3" s="8" customFormat="1" ht="40.5" customHeight="1" x14ac:dyDescent="0.2">
      <c r="A23" s="36" t="s">
        <v>11</v>
      </c>
      <c r="B23" s="36" t="s">
        <v>15</v>
      </c>
      <c r="C23" s="39">
        <v>36</v>
      </c>
    </row>
    <row r="24" spans="1:3" s="8" customFormat="1" ht="15" customHeight="1" x14ac:dyDescent="0.2">
      <c r="A24" s="36" t="s">
        <v>14</v>
      </c>
      <c r="B24" s="36" t="s">
        <v>17</v>
      </c>
      <c r="C24" s="38">
        <f>C12</f>
        <v>0</v>
      </c>
    </row>
    <row r="25" spans="1:3" x14ac:dyDescent="0.25">
      <c r="A25" s="36" t="s">
        <v>16</v>
      </c>
      <c r="B25" s="36" t="s">
        <v>19</v>
      </c>
      <c r="C25" s="38">
        <f>C13</f>
        <v>0</v>
      </c>
    </row>
    <row r="26" spans="1:3" ht="24" x14ac:dyDescent="0.25">
      <c r="A26" s="36" t="s">
        <v>18</v>
      </c>
      <c r="B26" s="36" t="s">
        <v>36</v>
      </c>
      <c r="C26" s="40">
        <f>ROUND(SUM(C24:C25),2)</f>
        <v>0</v>
      </c>
    </row>
    <row r="27" spans="1:3" ht="36" x14ac:dyDescent="0.25">
      <c r="A27" s="36" t="s">
        <v>20</v>
      </c>
      <c r="B27" s="36" t="s">
        <v>37</v>
      </c>
      <c r="C27" s="40">
        <f>ROUND(C26*C23,2)</f>
        <v>0</v>
      </c>
    </row>
    <row r="28" spans="1:3" ht="48" x14ac:dyDescent="0.25">
      <c r="A28" s="36" t="s">
        <v>21</v>
      </c>
      <c r="B28" s="36" t="s">
        <v>34</v>
      </c>
      <c r="C28" s="40">
        <f>ROUND(C20*30%,2)</f>
        <v>0</v>
      </c>
    </row>
    <row r="29" spans="1:3" ht="36" x14ac:dyDescent="0.25">
      <c r="A29" s="36" t="s">
        <v>22</v>
      </c>
      <c r="B29" s="36" t="s">
        <v>35</v>
      </c>
      <c r="C29" s="41">
        <f>ROUND(SUM(C27:C28),2)</f>
        <v>0</v>
      </c>
    </row>
    <row r="30" spans="1:3" x14ac:dyDescent="0.25">
      <c r="A30" s="35"/>
      <c r="B30" s="35"/>
      <c r="C30" s="42"/>
    </row>
    <row r="31" spans="1:3" s="6" customFormat="1" ht="12" x14ac:dyDescent="0.2">
      <c r="A31" s="54"/>
      <c r="B31" s="54"/>
      <c r="C31" s="55"/>
    </row>
    <row r="32" spans="1:3" ht="29.25" customHeight="1" x14ac:dyDescent="0.25">
      <c r="A32" s="47" t="s">
        <v>91</v>
      </c>
      <c r="B32" s="47"/>
      <c r="C32" s="48">
        <f>ROUND(C16,2)</f>
        <v>0</v>
      </c>
    </row>
    <row r="34" spans="1:3" ht="42.75" customHeight="1" x14ac:dyDescent="0.25">
      <c r="A34" s="58"/>
      <c r="B34" s="58"/>
      <c r="C34" s="58"/>
    </row>
    <row r="35" spans="1:3" x14ac:dyDescent="0.25">
      <c r="A35" s="51" t="s">
        <v>99</v>
      </c>
      <c r="B35" s="51"/>
      <c r="C35" s="51"/>
    </row>
  </sheetData>
  <sheetProtection algorithmName="SHA-512" hashValue="6VWOkd6f2EflmXU7v1uPlIApjq21QgxvSpbdd0lUHJ6wie3UtQVvrLETyVhc6h/bU6ihR6NaPyZtHp1UNRYoQg==" saltValue="mPOdEQ1mC7spn8WqFbaphA==" spinCount="100000" sheet="1" objects="1" scenarios="1"/>
  <mergeCells count="10">
    <mergeCell ref="B15:C15"/>
    <mergeCell ref="A32:B32"/>
    <mergeCell ref="A34:C34"/>
    <mergeCell ref="A35:C35"/>
    <mergeCell ref="B1:C1"/>
    <mergeCell ref="B2:C2"/>
    <mergeCell ref="B5:C5"/>
    <mergeCell ref="B7:C7"/>
    <mergeCell ref="B8:C8"/>
    <mergeCell ref="B10:C10"/>
  </mergeCells>
  <pageMargins left="0.7" right="0.7" top="0.75" bottom="0.75" header="0.3" footer="0.3"/>
  <pageSetup paperSize="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53AF-594C-44CC-8208-50FDC0D4F53C}">
  <sheetPr>
    <pageSetUpPr fitToPage="1"/>
  </sheetPr>
  <dimension ref="A1:C43"/>
  <sheetViews>
    <sheetView workbookViewId="0">
      <selection activeCell="F6" sqref="F6"/>
    </sheetView>
  </sheetViews>
  <sheetFormatPr defaultColWidth="8.7109375" defaultRowHeight="15" x14ac:dyDescent="0.25"/>
  <cols>
    <col min="1" max="1" width="4.28515625" style="2" bestFit="1" customWidth="1"/>
    <col min="2" max="2" width="46.28515625" style="3" customWidth="1"/>
    <col min="3" max="3" width="37.5703125" style="3" customWidth="1"/>
    <col min="4" max="16384" width="8.7109375" style="3"/>
  </cols>
  <sheetData>
    <row r="1" spans="1:3" s="6" customFormat="1" ht="12" x14ac:dyDescent="0.2">
      <c r="A1" s="5"/>
      <c r="B1" s="28" t="s">
        <v>42</v>
      </c>
      <c r="C1" s="28"/>
    </row>
    <row r="2" spans="1:3" s="6" customFormat="1" ht="12" x14ac:dyDescent="0.2">
      <c r="A2" s="5"/>
      <c r="B2" s="28" t="s">
        <v>92</v>
      </c>
      <c r="C2" s="28"/>
    </row>
    <row r="3" spans="1:3" s="6" customFormat="1" ht="57" customHeight="1" x14ac:dyDescent="0.2">
      <c r="A3" s="5"/>
      <c r="B3" s="1"/>
      <c r="C3" s="27"/>
    </row>
    <row r="4" spans="1:3" s="6" customFormat="1" ht="12" x14ac:dyDescent="0.2">
      <c r="A4" s="5"/>
      <c r="B4" s="4" t="s">
        <v>0</v>
      </c>
      <c r="C4" s="27"/>
    </row>
    <row r="5" spans="1:3" ht="35.1" customHeight="1" x14ac:dyDescent="0.25">
      <c r="B5" s="30" t="s">
        <v>43</v>
      </c>
      <c r="C5" s="30"/>
    </row>
    <row r="6" spans="1:3" s="6" customFormat="1" ht="15" customHeight="1" x14ac:dyDescent="0.2">
      <c r="A6" s="5"/>
      <c r="B6" s="7"/>
      <c r="C6" s="7"/>
    </row>
    <row r="7" spans="1:3" s="6" customFormat="1" ht="15" customHeight="1" x14ac:dyDescent="0.2">
      <c r="A7" s="5"/>
      <c r="B7" s="28" t="s">
        <v>1</v>
      </c>
      <c r="C7" s="28"/>
    </row>
    <row r="8" spans="1:3" s="6" customFormat="1" ht="15" customHeight="1" x14ac:dyDescent="0.2">
      <c r="A8" s="5"/>
      <c r="B8" s="29" t="s">
        <v>2</v>
      </c>
      <c r="C8" s="29"/>
    </row>
    <row r="9" spans="1:3" s="6" customFormat="1" ht="15" customHeight="1" x14ac:dyDescent="0.2">
      <c r="A9" s="5"/>
      <c r="B9" s="27"/>
      <c r="C9" s="27"/>
    </row>
    <row r="10" spans="1:3" s="6" customFormat="1" x14ac:dyDescent="0.2">
      <c r="A10" s="22" t="s">
        <v>97</v>
      </c>
      <c r="B10" s="33" t="s">
        <v>94</v>
      </c>
      <c r="C10" s="33"/>
    </row>
    <row r="11" spans="1:3" s="6" customFormat="1" ht="24" x14ac:dyDescent="0.2">
      <c r="A11" s="10" t="s">
        <v>56</v>
      </c>
      <c r="B11" s="34" t="s">
        <v>82</v>
      </c>
      <c r="C11" s="52"/>
    </row>
    <row r="12" spans="1:3" s="6" customFormat="1" ht="12" x14ac:dyDescent="0.2">
      <c r="A12" s="10" t="s">
        <v>57</v>
      </c>
      <c r="B12" s="53" t="s">
        <v>28</v>
      </c>
      <c r="C12" s="52"/>
    </row>
    <row r="13" spans="1:3" s="6" customFormat="1" ht="12" x14ac:dyDescent="0.2">
      <c r="A13" s="10" t="s">
        <v>58</v>
      </c>
      <c r="B13" s="34" t="s">
        <v>30</v>
      </c>
      <c r="C13" s="52"/>
    </row>
    <row r="14" spans="1:3" s="6" customFormat="1" ht="12" x14ac:dyDescent="0.2">
      <c r="A14" s="10"/>
      <c r="B14" s="57"/>
      <c r="C14" s="25"/>
    </row>
    <row r="15" spans="1:3" s="6" customFormat="1" ht="12" x14ac:dyDescent="0.2">
      <c r="A15" s="43" t="s">
        <v>24</v>
      </c>
      <c r="B15" s="32" t="s">
        <v>95</v>
      </c>
      <c r="C15" s="32"/>
    </row>
    <row r="16" spans="1:3" s="6" customFormat="1" ht="25.5" x14ac:dyDescent="0.2">
      <c r="A16" s="15"/>
      <c r="B16" s="18" t="s">
        <v>33</v>
      </c>
      <c r="C16" s="20">
        <f>C22</f>
        <v>0</v>
      </c>
    </row>
    <row r="17" spans="1:3" s="6" customFormat="1" ht="12" x14ac:dyDescent="0.2">
      <c r="A17" s="5"/>
      <c r="B17" s="27"/>
      <c r="C17" s="27"/>
    </row>
    <row r="18" spans="1:3" s="6" customFormat="1" ht="12" x14ac:dyDescent="0.2">
      <c r="A18" s="5"/>
      <c r="B18" s="9" t="s">
        <v>25</v>
      </c>
      <c r="C18" s="27"/>
    </row>
    <row r="19" spans="1:3" s="6" customFormat="1" ht="12" x14ac:dyDescent="0.2">
      <c r="A19" s="36" t="s">
        <v>3</v>
      </c>
      <c r="B19" s="37" t="s">
        <v>4</v>
      </c>
      <c r="C19" s="37" t="s">
        <v>5</v>
      </c>
    </row>
    <row r="20" spans="1:3" s="6" customFormat="1" ht="24" x14ac:dyDescent="0.2">
      <c r="A20" s="36" t="s">
        <v>23</v>
      </c>
      <c r="B20" s="36" t="s">
        <v>32</v>
      </c>
      <c r="C20" s="38">
        <f>ROUND(C11,2)</f>
        <v>0</v>
      </c>
    </row>
    <row r="21" spans="1:3" s="6" customFormat="1" ht="12" x14ac:dyDescent="0.2">
      <c r="A21" s="36" t="s">
        <v>6</v>
      </c>
      <c r="B21" s="36" t="s">
        <v>38</v>
      </c>
      <c r="C21" s="45">
        <v>4</v>
      </c>
    </row>
    <row r="22" spans="1:3" s="6" customFormat="1" ht="36" x14ac:dyDescent="0.2">
      <c r="A22" s="36" t="s">
        <v>8</v>
      </c>
      <c r="B22" s="36" t="s">
        <v>41</v>
      </c>
      <c r="C22" s="40">
        <f>ROUND(C20*C21,2)</f>
        <v>0</v>
      </c>
    </row>
    <row r="23" spans="1:3" s="6" customFormat="1" ht="12" x14ac:dyDescent="0.2">
      <c r="A23" s="54"/>
      <c r="B23" s="54"/>
      <c r="C23" s="55"/>
    </row>
    <row r="24" spans="1:3" s="6" customFormat="1" ht="12" x14ac:dyDescent="0.2">
      <c r="A24" s="43" t="s">
        <v>26</v>
      </c>
      <c r="B24" s="32" t="s">
        <v>96</v>
      </c>
      <c r="C24" s="32"/>
    </row>
    <row r="25" spans="1:3" s="6" customFormat="1" ht="25.5" x14ac:dyDescent="0.2">
      <c r="A25" s="15"/>
      <c r="B25" s="16" t="s">
        <v>60</v>
      </c>
      <c r="C25" s="17">
        <f>C36</f>
        <v>0</v>
      </c>
    </row>
    <row r="26" spans="1:3" s="6" customFormat="1" ht="12.75" x14ac:dyDescent="0.2">
      <c r="A26" s="15"/>
      <c r="B26" s="18" t="s">
        <v>63</v>
      </c>
      <c r="C26" s="19">
        <f>C37</f>
        <v>0</v>
      </c>
    </row>
    <row r="27" spans="1:3" s="6" customFormat="1" ht="12" x14ac:dyDescent="0.2">
      <c r="A27" s="5"/>
      <c r="B27" s="27"/>
      <c r="C27" s="27"/>
    </row>
    <row r="28" spans="1:3" s="6" customFormat="1" ht="12" x14ac:dyDescent="0.2">
      <c r="A28" s="5"/>
      <c r="B28" s="9" t="s">
        <v>25</v>
      </c>
      <c r="C28" s="27"/>
    </row>
    <row r="29" spans="1:3" s="6" customFormat="1" ht="12" x14ac:dyDescent="0.2">
      <c r="A29" s="36" t="s">
        <v>3</v>
      </c>
      <c r="B29" s="37" t="s">
        <v>4</v>
      </c>
      <c r="C29" s="37" t="s">
        <v>5</v>
      </c>
    </row>
    <row r="30" spans="1:3" s="6" customFormat="1" ht="12" x14ac:dyDescent="0.2">
      <c r="A30" s="36" t="s">
        <v>23</v>
      </c>
      <c r="B30" s="36" t="s">
        <v>28</v>
      </c>
      <c r="C30" s="38">
        <f>C12</f>
        <v>0</v>
      </c>
    </row>
    <row r="31" spans="1:3" s="6" customFormat="1" ht="12" x14ac:dyDescent="0.2">
      <c r="A31" s="36" t="s">
        <v>6</v>
      </c>
      <c r="B31" s="36" t="s">
        <v>29</v>
      </c>
      <c r="C31" s="39" t="s">
        <v>10</v>
      </c>
    </row>
    <row r="32" spans="1:3" s="6" customFormat="1" ht="12" x14ac:dyDescent="0.2">
      <c r="A32" s="36" t="s">
        <v>8</v>
      </c>
      <c r="B32" s="36" t="s">
        <v>12</v>
      </c>
      <c r="C32" s="39" t="s">
        <v>13</v>
      </c>
    </row>
    <row r="33" spans="1:3" s="6" customFormat="1" ht="12" x14ac:dyDescent="0.2">
      <c r="A33" s="36" t="s">
        <v>11</v>
      </c>
      <c r="B33" s="36" t="s">
        <v>15</v>
      </c>
      <c r="C33" s="39">
        <v>36</v>
      </c>
    </row>
    <row r="34" spans="1:3" s="6" customFormat="1" ht="12" x14ac:dyDescent="0.2">
      <c r="A34" s="36" t="s">
        <v>14</v>
      </c>
      <c r="B34" s="36" t="s">
        <v>38</v>
      </c>
      <c r="C34" s="39">
        <v>2</v>
      </c>
    </row>
    <row r="35" spans="1:3" s="6" customFormat="1" ht="24" x14ac:dyDescent="0.2">
      <c r="A35" s="36" t="s">
        <v>16</v>
      </c>
      <c r="B35" s="36" t="s">
        <v>30</v>
      </c>
      <c r="C35" s="38">
        <f>ROUND(SUM(C13),2)</f>
        <v>0</v>
      </c>
    </row>
    <row r="36" spans="1:3" s="6" customFormat="1" ht="36" x14ac:dyDescent="0.2">
      <c r="A36" s="36" t="s">
        <v>18</v>
      </c>
      <c r="B36" s="36" t="s">
        <v>39</v>
      </c>
      <c r="C36" s="40">
        <f>ROUND(C35*C33,2)</f>
        <v>0</v>
      </c>
    </row>
    <row r="37" spans="1:3" ht="48" x14ac:dyDescent="0.25">
      <c r="A37" s="36" t="s">
        <v>20</v>
      </c>
      <c r="B37" s="36" t="s">
        <v>40</v>
      </c>
      <c r="C37" s="40">
        <f>ROUND(C36*C34,2)</f>
        <v>0</v>
      </c>
    </row>
    <row r="38" spans="1:3" x14ac:dyDescent="0.25">
      <c r="A38" s="35"/>
      <c r="B38" s="35"/>
      <c r="C38" s="46"/>
    </row>
    <row r="39" spans="1:3" x14ac:dyDescent="0.25">
      <c r="A39" s="35"/>
      <c r="B39" s="35"/>
      <c r="C39" s="46"/>
    </row>
    <row r="40" spans="1:3" ht="29.25" customHeight="1" x14ac:dyDescent="0.25">
      <c r="A40" s="47" t="s">
        <v>93</v>
      </c>
      <c r="B40" s="47"/>
      <c r="C40" s="48">
        <f>ROUND(SUM(C16,C26),2)</f>
        <v>0</v>
      </c>
    </row>
    <row r="42" spans="1:3" ht="48" customHeight="1" x14ac:dyDescent="0.25">
      <c r="A42" s="58"/>
      <c r="B42" s="58"/>
      <c r="C42" s="58"/>
    </row>
    <row r="43" spans="1:3" x14ac:dyDescent="0.25">
      <c r="A43" s="51" t="s">
        <v>99</v>
      </c>
      <c r="B43" s="51"/>
      <c r="C43" s="51"/>
    </row>
  </sheetData>
  <sheetProtection algorithmName="SHA-512" hashValue="cj/NQc0wGOp8aaSagEi4qMGBctv/C2IEW7+9Iwqe/KhdvZ1bDbOd2jj2tJnAGsWIHnfsYcygTQLtB9LHX+B8Pw==" saltValue="2jFa7DbDkb+4Z6gD2h8CbA==" spinCount="100000" sheet="1" objects="1" scenarios="1"/>
  <mergeCells count="11">
    <mergeCell ref="B15:C15"/>
    <mergeCell ref="B24:C24"/>
    <mergeCell ref="A40:B40"/>
    <mergeCell ref="A42:C42"/>
    <mergeCell ref="A43:C43"/>
    <mergeCell ref="B10:C10"/>
    <mergeCell ref="B1:C1"/>
    <mergeCell ref="B2:C2"/>
    <mergeCell ref="B5:C5"/>
    <mergeCell ref="B7:C7"/>
    <mergeCell ref="B8:C8"/>
  </mergeCells>
  <pageMargins left="0.7" right="0.7" top="0.75" bottom="0.75" header="0.3" footer="0.3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Załącznik nr 1a do WZ</vt:lpstr>
      <vt:lpstr>Załącznik nr 1b do WZ</vt:lpstr>
      <vt:lpstr>Załącznik nr 1c do WZ</vt:lpstr>
      <vt:lpstr>Załącznik nr 1d do WZ</vt:lpstr>
      <vt:lpstr>Załącznik nr 1e do WZ</vt:lpstr>
      <vt:lpstr>Załącznik nr 1f do WZ</vt:lpstr>
      <vt:lpstr>'Załącznik nr 1a do WZ'!Obszar_wydruku</vt:lpstr>
      <vt:lpstr>'Załącznik nr 1b do WZ'!Obszar_wydruku</vt:lpstr>
      <vt:lpstr>'Załącznik nr 1c do WZ'!Obszar_wydruku</vt:lpstr>
      <vt:lpstr>'Załącznik nr 1d do WZ'!Obszar_wydruku</vt:lpstr>
      <vt:lpstr>'Załącznik nr 1e do WZ'!Obszar_wydruku</vt:lpstr>
      <vt:lpstr>'Załącznik nr 1f do WZ'!Obszar_wydruku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Michalska Marta</dc:creator>
  <cp:lastModifiedBy>Stachowiak Marek</cp:lastModifiedBy>
  <cp:lastPrinted>2024-10-03T11:27:23Z</cp:lastPrinted>
  <dcterms:created xsi:type="dcterms:W3CDTF">2019-07-10T11:47:49Z</dcterms:created>
  <dcterms:modified xsi:type="dcterms:W3CDTF">2024-10-03T12:14:56Z</dcterms:modified>
</cp:coreProperties>
</file>